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2001_{E03A2B52-4CB7-43BB-966F-55549EEE95FA}" xr6:coauthVersionLast="47" xr6:coauthVersionMax="47" xr10:uidLastSave="{00000000-0000-0000-0000-000000000000}"/>
  <bookViews>
    <workbookView xWindow="-108" yWindow="-108" windowWidth="23256" windowHeight="12456" xr2:uid="{3DE93F24-8BCE-4249-82E4-7B9F851556C6}"/>
  </bookViews>
  <sheets>
    <sheet name="STARTUP" sheetId="1" r:id="rId1"/>
    <sheet name="INCOME 5" sheetId="2" r:id="rId2"/>
    <sheet name="CASH FLOW 5" sheetId="5" r:id="rId3"/>
    <sheet name="INCOME 6" sheetId="3" r:id="rId4"/>
    <sheet name="INCOME 7" sheetId="4" r:id="rId5"/>
    <sheet name="CASHFLOW 6" sheetId="6" r:id="rId6"/>
    <sheet name="CASH FLOW 7" sheetId="7" r:id="rId7"/>
    <sheet name="BALANCE SHEET" sheetId="8" r:id="rId8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D14" i="7"/>
  <c r="E14" i="7"/>
  <c r="F14" i="7"/>
  <c r="G14" i="7"/>
  <c r="H14" i="7"/>
  <c r="I14" i="7"/>
  <c r="J14" i="7"/>
  <c r="K14" i="7"/>
  <c r="L14" i="7"/>
  <c r="M14" i="7"/>
  <c r="N14" i="7"/>
  <c r="B14" i="7"/>
  <c r="C12" i="7"/>
  <c r="D12" i="7"/>
  <c r="E12" i="7"/>
  <c r="F12" i="7"/>
  <c r="G12" i="7"/>
  <c r="H12" i="7"/>
  <c r="I12" i="7"/>
  <c r="J12" i="7"/>
  <c r="K12" i="7"/>
  <c r="L12" i="7"/>
  <c r="M12" i="7"/>
  <c r="N12" i="7"/>
  <c r="B12" i="7"/>
  <c r="C10" i="7"/>
  <c r="D10" i="7"/>
  <c r="E10" i="7"/>
  <c r="F10" i="7"/>
  <c r="G10" i="7"/>
  <c r="H10" i="7"/>
  <c r="I10" i="7"/>
  <c r="J10" i="7"/>
  <c r="K10" i="7"/>
  <c r="L10" i="7"/>
  <c r="M10" i="7"/>
  <c r="N10" i="7"/>
  <c r="B10" i="7"/>
  <c r="N9" i="7"/>
  <c r="N8" i="7"/>
  <c r="N5" i="7"/>
  <c r="C14" i="6"/>
  <c r="D14" i="6"/>
  <c r="E14" i="6"/>
  <c r="F14" i="6"/>
  <c r="G14" i="6"/>
  <c r="H14" i="6"/>
  <c r="I14" i="6"/>
  <c r="J14" i="6"/>
  <c r="K14" i="6"/>
  <c r="L14" i="6"/>
  <c r="M14" i="6"/>
  <c r="N14" i="6"/>
  <c r="B14" i="6"/>
  <c r="C12" i="6"/>
  <c r="D12" i="6"/>
  <c r="E12" i="6"/>
  <c r="F12" i="6"/>
  <c r="G12" i="6"/>
  <c r="H12" i="6"/>
  <c r="I12" i="6"/>
  <c r="J12" i="6"/>
  <c r="K12" i="6"/>
  <c r="L12" i="6"/>
  <c r="M12" i="6"/>
  <c r="N12" i="6"/>
  <c r="B12" i="6"/>
  <c r="N10" i="6"/>
  <c r="C10" i="6"/>
  <c r="D10" i="6"/>
  <c r="E10" i="6"/>
  <c r="F10" i="6"/>
  <c r="G10" i="6"/>
  <c r="H10" i="6"/>
  <c r="I10" i="6"/>
  <c r="J10" i="6"/>
  <c r="K10" i="6"/>
  <c r="L10" i="6"/>
  <c r="M10" i="6"/>
  <c r="B10" i="6"/>
  <c r="N9" i="6"/>
  <c r="N8" i="6"/>
  <c r="N5" i="6"/>
  <c r="C14" i="5"/>
  <c r="D14" i="5"/>
  <c r="E14" i="5"/>
  <c r="F14" i="5"/>
  <c r="G14" i="5"/>
  <c r="H14" i="5"/>
  <c r="I14" i="5"/>
  <c r="J14" i="5"/>
  <c r="K14" i="5"/>
  <c r="L14" i="5"/>
  <c r="M14" i="5"/>
  <c r="N14" i="5"/>
  <c r="B14" i="5"/>
  <c r="C12" i="5"/>
  <c r="D12" i="5"/>
  <c r="E12" i="5"/>
  <c r="F12" i="5"/>
  <c r="G12" i="5"/>
  <c r="H12" i="5"/>
  <c r="I12" i="5"/>
  <c r="J12" i="5"/>
  <c r="K12" i="5"/>
  <c r="L12" i="5"/>
  <c r="M12" i="5"/>
  <c r="N12" i="5"/>
  <c r="B12" i="5"/>
  <c r="C10" i="5"/>
  <c r="D10" i="5"/>
  <c r="E10" i="5"/>
  <c r="F10" i="5"/>
  <c r="G10" i="5"/>
  <c r="H10" i="5"/>
  <c r="I10" i="5"/>
  <c r="J10" i="5"/>
  <c r="K10" i="5"/>
  <c r="L10" i="5"/>
  <c r="M10" i="5"/>
  <c r="N10" i="5"/>
  <c r="B10" i="5"/>
  <c r="N9" i="5"/>
  <c r="N8" i="5"/>
  <c r="N5" i="2"/>
  <c r="N3" i="2"/>
  <c r="G5" i="2"/>
  <c r="G15" i="2" s="1"/>
  <c r="H5" i="2"/>
  <c r="H15" i="2" s="1"/>
  <c r="I5" i="2"/>
  <c r="I15" i="2" s="1"/>
  <c r="J5" i="2"/>
  <c r="J15" i="2" s="1"/>
  <c r="K5" i="2"/>
  <c r="K15" i="2" s="1"/>
  <c r="L5" i="2"/>
  <c r="L15" i="2" s="1"/>
  <c r="L17" i="2" s="1"/>
  <c r="M5" i="2"/>
  <c r="M15" i="2" s="1"/>
  <c r="N5" i="5"/>
  <c r="B5" i="2"/>
  <c r="B15" i="2" s="1"/>
  <c r="C5" i="2"/>
  <c r="C15" i="2" s="1"/>
  <c r="N3" i="4"/>
  <c r="C19" i="4"/>
  <c r="D19" i="4"/>
  <c r="E19" i="4"/>
  <c r="F19" i="4"/>
  <c r="G19" i="4"/>
  <c r="H19" i="4"/>
  <c r="I19" i="4"/>
  <c r="J19" i="4"/>
  <c r="K19" i="4"/>
  <c r="L19" i="4"/>
  <c r="M19" i="4"/>
  <c r="N19" i="4"/>
  <c r="B19" i="4"/>
  <c r="C17" i="4"/>
  <c r="D17" i="4"/>
  <c r="E17" i="4"/>
  <c r="F17" i="4"/>
  <c r="G17" i="4"/>
  <c r="H17" i="4"/>
  <c r="I17" i="4"/>
  <c r="J17" i="4"/>
  <c r="K17" i="4"/>
  <c r="L17" i="4"/>
  <c r="M17" i="4"/>
  <c r="N17" i="4"/>
  <c r="B17" i="4"/>
  <c r="C15" i="4"/>
  <c r="D15" i="4"/>
  <c r="E15" i="4"/>
  <c r="F15" i="4"/>
  <c r="G15" i="4"/>
  <c r="H15" i="4"/>
  <c r="I15" i="4"/>
  <c r="J15" i="4"/>
  <c r="K15" i="4"/>
  <c r="L15" i="4"/>
  <c r="M15" i="4"/>
  <c r="B15" i="4"/>
  <c r="C14" i="4"/>
  <c r="D14" i="4"/>
  <c r="E14" i="4"/>
  <c r="F14" i="4"/>
  <c r="G14" i="4"/>
  <c r="H14" i="4"/>
  <c r="I14" i="4"/>
  <c r="J14" i="4"/>
  <c r="K14" i="4"/>
  <c r="L14" i="4"/>
  <c r="M14" i="4"/>
  <c r="N8" i="4"/>
  <c r="N9" i="4"/>
  <c r="N10" i="4"/>
  <c r="N11" i="4"/>
  <c r="N12" i="4"/>
  <c r="N13" i="4"/>
  <c r="B14" i="4"/>
  <c r="N5" i="4"/>
  <c r="M5" i="3"/>
  <c r="L5" i="3"/>
  <c r="K5" i="3"/>
  <c r="J5" i="3"/>
  <c r="I5" i="3"/>
  <c r="H5" i="3"/>
  <c r="G5" i="3"/>
  <c r="F5" i="3"/>
  <c r="E5" i="3"/>
  <c r="D5" i="3"/>
  <c r="C5" i="3"/>
  <c r="B5" i="3"/>
  <c r="M14" i="3"/>
  <c r="L14" i="3"/>
  <c r="K14" i="3"/>
  <c r="J14" i="3"/>
  <c r="I14" i="3"/>
  <c r="H14" i="3"/>
  <c r="G14" i="3"/>
  <c r="F14" i="3"/>
  <c r="E14" i="3"/>
  <c r="D14" i="3"/>
  <c r="C14" i="3"/>
  <c r="B14" i="3"/>
  <c r="N8" i="3"/>
  <c r="N13" i="3"/>
  <c r="N12" i="3"/>
  <c r="N11" i="3"/>
  <c r="N10" i="3"/>
  <c r="N9" i="3"/>
  <c r="N3" i="3"/>
  <c r="N5" i="3" s="1"/>
  <c r="B14" i="2"/>
  <c r="C14" i="2"/>
  <c r="D14" i="2"/>
  <c r="E14" i="2"/>
  <c r="F14" i="2"/>
  <c r="G14" i="2"/>
  <c r="H14" i="2"/>
  <c r="I14" i="2"/>
  <c r="J14" i="2"/>
  <c r="K14" i="2"/>
  <c r="L14" i="2"/>
  <c r="M14" i="2"/>
  <c r="D5" i="2"/>
  <c r="D15" i="2" s="1"/>
  <c r="E5" i="2"/>
  <c r="E15" i="2" s="1"/>
  <c r="F5" i="2"/>
  <c r="F15" i="2" s="1"/>
  <c r="N8" i="2"/>
  <c r="N14" i="2" s="1"/>
  <c r="N15" i="2" s="1"/>
  <c r="N9" i="2"/>
  <c r="N10" i="2"/>
  <c r="N11" i="2"/>
  <c r="N12" i="2"/>
  <c r="N13" i="2"/>
  <c r="B10" i="1"/>
  <c r="N14" i="4" l="1"/>
  <c r="N15" i="4" s="1"/>
  <c r="N14" i="3"/>
  <c r="N15" i="3" s="1"/>
  <c r="N17" i="3" s="1"/>
  <c r="N19" i="3" s="1"/>
  <c r="M15" i="3"/>
  <c r="B15" i="3"/>
  <c r="B17" i="3" s="1"/>
  <c r="B19" i="3" s="1"/>
  <c r="C15" i="3"/>
  <c r="D15" i="3"/>
  <c r="D17" i="3" s="1"/>
  <c r="D19" i="3" s="1"/>
  <c r="E15" i="3"/>
  <c r="F15" i="3"/>
  <c r="G15" i="3"/>
  <c r="H15" i="3"/>
  <c r="I15" i="3"/>
  <c r="J15" i="3"/>
  <c r="J17" i="3" s="1"/>
  <c r="J19" i="3" s="1"/>
  <c r="K15" i="3"/>
  <c r="K17" i="3" s="1"/>
  <c r="K19" i="3" s="1"/>
  <c r="L15" i="3"/>
  <c r="L17" i="3" s="1"/>
  <c r="M17" i="3"/>
  <c r="M19" i="3"/>
  <c r="C17" i="3"/>
  <c r="C19" i="3"/>
  <c r="E17" i="3"/>
  <c r="E19" i="3" s="1"/>
  <c r="F17" i="3"/>
  <c r="F19" i="3" s="1"/>
  <c r="G17" i="3"/>
  <c r="G19" i="3" s="1"/>
  <c r="H17" i="3"/>
  <c r="H19" i="3"/>
  <c r="M17" i="2"/>
  <c r="M19" i="2" s="1"/>
  <c r="K17" i="2"/>
  <c r="K19" i="2" s="1"/>
  <c r="J17" i="2"/>
  <c r="J19" i="2"/>
  <c r="I17" i="2"/>
  <c r="I19" i="2"/>
  <c r="H17" i="2"/>
  <c r="H19" i="2"/>
  <c r="G17" i="2"/>
  <c r="G19" i="2" s="1"/>
  <c r="F17" i="2"/>
  <c r="F19" i="2" s="1"/>
  <c r="E17" i="2"/>
  <c r="E19" i="2" s="1"/>
  <c r="D17" i="2"/>
  <c r="D19" i="2" s="1"/>
  <c r="N17" i="2"/>
  <c r="N19" i="2" s="1"/>
  <c r="C17" i="2"/>
  <c r="C19" i="2"/>
  <c r="B17" i="2"/>
  <c r="B19" i="2" s="1"/>
  <c r="L19" i="2"/>
  <c r="I17" i="3" l="1"/>
  <c r="I19" i="3" s="1"/>
  <c r="L19" i="3"/>
</calcChain>
</file>

<file path=xl/sharedStrings.xml><?xml version="1.0" encoding="utf-8"?>
<sst xmlns="http://schemas.openxmlformats.org/spreadsheetml/2006/main" count="180" uniqueCount="65">
  <si>
    <t xml:space="preserve">                     START UP COSTS</t>
  </si>
  <si>
    <r>
      <t xml:space="preserve">       </t>
    </r>
    <r>
      <rPr>
        <sz val="12"/>
        <color theme="1"/>
        <rFont val="Calibri"/>
        <family val="2"/>
        <scheme val="minor"/>
      </rPr>
      <t xml:space="preserve"> ESTIMATED COST</t>
    </r>
  </si>
  <si>
    <r>
      <t xml:space="preserve">            </t>
    </r>
    <r>
      <rPr>
        <b/>
        <sz val="12"/>
        <color theme="1"/>
        <rFont val="Calibri Light"/>
        <family val="2"/>
        <scheme val="major"/>
      </rPr>
      <t xml:space="preserve"> CATEGORY</t>
    </r>
  </si>
  <si>
    <t>BUSINESS REGISTRATION &amp; LICENSES</t>
  </si>
  <si>
    <t>EQUIPMENTS</t>
  </si>
  <si>
    <t>FACILITY SETUP</t>
  </si>
  <si>
    <t>INGREDIENTS</t>
  </si>
  <si>
    <t>PACKING &amp; BRANDING</t>
  </si>
  <si>
    <t>INTIAL MARKETING</t>
  </si>
  <si>
    <t xml:space="preserve">WORKING CAPITAL </t>
  </si>
  <si>
    <t>TOTAL ESTIMATED STARTUP COST</t>
  </si>
  <si>
    <t>+</t>
  </si>
  <si>
    <t>+++</t>
  </si>
  <si>
    <t>CATEGORY</t>
  </si>
  <si>
    <t xml:space="preserve">REVENUE </t>
  </si>
  <si>
    <t>MONTH 1</t>
  </si>
  <si>
    <r>
      <rPr>
        <b/>
        <sz val="11"/>
        <color theme="1"/>
        <rFont val="Calibri"/>
        <family val="2"/>
        <scheme val="minor"/>
      </rPr>
      <t xml:space="preserve"> MONTH </t>
    </r>
    <r>
      <rPr>
        <sz val="11"/>
        <color theme="1"/>
        <rFont val="Calibri"/>
        <family val="2"/>
        <scheme val="minor"/>
      </rPr>
      <t xml:space="preserve">2 </t>
    </r>
  </si>
  <si>
    <t>MONTH 3</t>
  </si>
  <si>
    <t>MONTH 4</t>
  </si>
  <si>
    <t>MONTH5</t>
  </si>
  <si>
    <t>MONTH 6</t>
  </si>
  <si>
    <t>MONTH 7</t>
  </si>
  <si>
    <t>MONTH 8</t>
  </si>
  <si>
    <t>MONTH 9</t>
  </si>
  <si>
    <t>MONTH 10</t>
  </si>
  <si>
    <t>MONTH 11</t>
  </si>
  <si>
    <t>MONTH 12</t>
  </si>
  <si>
    <t>TOTAL (YEAR)</t>
  </si>
  <si>
    <t xml:space="preserve"> GROSS REVENUE</t>
  </si>
  <si>
    <t>EXPENSES</t>
  </si>
  <si>
    <t>WAGES</t>
  </si>
  <si>
    <t>RENT</t>
  </si>
  <si>
    <t>MARKETING &amp; ADVERTISING</t>
  </si>
  <si>
    <t xml:space="preserve"> SUPPLIES &amp; INGREDIENTS</t>
  </si>
  <si>
    <t>INSURANCE &amp; ADMIN</t>
  </si>
  <si>
    <t>INTEREST EXPENSE</t>
  </si>
  <si>
    <t>TOTAL EXPENSES</t>
  </si>
  <si>
    <t>NET PROFIT BEFORE TAX</t>
  </si>
  <si>
    <t>ESTIMATED INCOME TAX (15%)</t>
  </si>
  <si>
    <t>NET PROFIT AFTER TAX</t>
  </si>
  <si>
    <t>Column1</t>
  </si>
  <si>
    <t>WHISKEY SALES</t>
  </si>
  <si>
    <t xml:space="preserve"> </t>
  </si>
  <si>
    <t>MONTH 5</t>
  </si>
  <si>
    <r>
      <t xml:space="preserve"> MONTH </t>
    </r>
    <r>
      <rPr>
        <sz val="14"/>
        <color theme="1"/>
        <rFont val="Calibri"/>
        <family val="2"/>
        <scheme val="minor"/>
      </rPr>
      <t xml:space="preserve">2 </t>
    </r>
  </si>
  <si>
    <r>
      <t xml:space="preserve"> MONTH </t>
    </r>
    <r>
      <rPr>
        <sz val="12"/>
        <color theme="1"/>
        <rFont val="Calibri"/>
        <family val="2"/>
        <scheme val="minor"/>
      </rPr>
      <t xml:space="preserve">2 </t>
    </r>
  </si>
  <si>
    <t>OPENING CASH</t>
  </si>
  <si>
    <t>CASH INFLOW</t>
  </si>
  <si>
    <t>CASH OUTFLOW</t>
  </si>
  <si>
    <t xml:space="preserve">TOTAL EXPENSES </t>
  </si>
  <si>
    <t>INCOME TAX (15%)</t>
  </si>
  <si>
    <t>TOTAL OUTFLOW</t>
  </si>
  <si>
    <t>NET CASH FLOW</t>
  </si>
  <si>
    <t xml:space="preserve">ENDING CASH </t>
  </si>
  <si>
    <t xml:space="preserve"> BALANCE SHEET ITEMS</t>
  </si>
  <si>
    <t>ASSETS</t>
  </si>
  <si>
    <t>YEAR 5</t>
  </si>
  <si>
    <t>YEAR 6</t>
  </si>
  <si>
    <t>YEAR 7</t>
  </si>
  <si>
    <t>LIABILITIES</t>
  </si>
  <si>
    <t>CASH</t>
  </si>
  <si>
    <t>CURRENT LIABILITY</t>
  </si>
  <si>
    <t>TOTAL ASSETS</t>
  </si>
  <si>
    <t>EQUITY</t>
  </si>
  <si>
    <t>LIABILITY +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</si>
</sst>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5">
    <border>
      <left/>
      <right/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5" fillId="0" borderId="0" xfId="0" applyFont="1"/>
    <xf numFmtId="6" fontId="0" fillId="0" borderId="0" xfId="0" applyNumberFormat="1"/>
    <xf numFmtId="0" fontId="0" fillId="0" borderId="0" xfId="0" quotePrefix="1"/>
    <xf numFmtId="0" fontId="2" fillId="0" borderId="0" xfId="0" applyFont="1"/>
    <xf numFmtId="0" fontId="6" fillId="0" borderId="0" xfId="0" applyFont="1"/>
    <xf numFmtId="164" fontId="0" fillId="0" borderId="0" xfId="0" applyNumberFormat="1"/>
    <xf numFmtId="164" fontId="1" fillId="0" borderId="0" xfId="0" applyNumberFormat="1" applyFont="1"/>
    <xf numFmtId="0" fontId="7" fillId="0" borderId="0" xfId="0" applyFont="1"/>
    <xf numFmtId="44" fontId="1" fillId="0" borderId="0" xfId="0" applyNumberFormat="1" applyFont="1"/>
    <xf numFmtId="6" fontId="1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165" fontId="8" fillId="0" borderId="0" xfId="0" applyNumberFormat="1" applyFont="1"/>
    <xf numFmtId="165" fontId="6" fillId="0" borderId="0" xfId="0" applyNumberFormat="1" applyFont="1"/>
    <xf numFmtId="0" fontId="7" fillId="2" borderId="1" xfId="0" applyFont="1" applyFill="1" applyBorder="1"/>
    <xf numFmtId="0" fontId="7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7" fillId="2" borderId="2" xfId="0" applyFont="1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8" fillId="2" borderId="1" xfId="0" applyFont="1" applyFill="1" applyBorder="1"/>
    <xf numFmtId="0" fontId="8" fillId="3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44" fontId="0" fillId="0" borderId="0" xfId="0" applyNumberFormat="1"/>
    <xf numFmtId="164" fontId="7" fillId="2" borderId="3" xfId="0" applyNumberFormat="1" applyFont="1" applyFill="1" applyBorder="1"/>
    <xf numFmtId="164" fontId="3" fillId="0" borderId="0" xfId="0" applyNumberFormat="1" applyFont="1"/>
    <xf numFmtId="164" fontId="7" fillId="0" borderId="0" xfId="0" applyNumberFormat="1" applyFont="1"/>
    <xf numFmtId="0" fontId="6" fillId="2" borderId="4" xfId="0" applyFont="1" applyFill="1" applyBorder="1"/>
    <xf numFmtId="165" fontId="1" fillId="0" borderId="0" xfId="0" applyNumberFormat="1" applyFont="1"/>
    <xf numFmtId="0" fontId="0" fillId="0" borderId="0" xfId="0" applyFont="1"/>
    <xf numFmtId="0" fontId="8" fillId="0" borderId="0" xfId="0" applyFont="1"/>
    <xf numFmtId="165" fontId="8" fillId="3" borderId="4" xfId="0" applyNumberFormat="1" applyFont="1" applyFill="1" applyBorder="1"/>
    <xf numFmtId="164" fontId="8" fillId="0" borderId="0" xfId="0" applyNumberFormat="1" applyFont="1"/>
    <xf numFmtId="164" fontId="6" fillId="0" borderId="0" xfId="0" applyNumberFormat="1" applyFont="1"/>
    <xf numFmtId="164" fontId="8" fillId="2" borderId="4" xfId="0" applyNumberFormat="1" applyFont="1" applyFill="1" applyBorder="1"/>
    <xf numFmtId="0" fontId="7" fillId="2" borderId="3" xfId="0" applyFont="1" applyFill="1" applyBorder="1"/>
    <xf numFmtId="164" fontId="8" fillId="3" borderId="4" xfId="0" applyNumberFormat="1" applyFont="1" applyFill="1" applyBorder="1"/>
    <xf numFmtId="164" fontId="6" fillId="2" borderId="2" xfId="0" applyNumberFormat="1" applyFont="1" applyFill="1" applyBorder="1"/>
    <xf numFmtId="164" fontId="6" fillId="2" borderId="3" xfId="0" applyNumberFormat="1" applyFont="1" applyFill="1" applyBorder="1"/>
    <xf numFmtId="164" fontId="8" fillId="3" borderId="1" xfId="0" applyNumberFormat="1" applyFont="1" applyFill="1" applyBorder="1"/>
    <xf numFmtId="164" fontId="8" fillId="2" borderId="1" xfId="0" applyNumberFormat="1" applyFont="1" applyFill="1" applyBorder="1"/>
    <xf numFmtId="164" fontId="6" fillId="3" borderId="1" xfId="0" applyNumberFormat="1" applyFont="1" applyFill="1" applyBorder="1"/>
    <xf numFmtId="164" fontId="6" fillId="2" borderId="1" xfId="0" applyNumberFormat="1" applyFont="1" applyFill="1" applyBorder="1"/>
  </cellXfs>
  <cellStyles count="1">
    <cellStyle name="Normal" xfId="0" builtinId="0"/>
  </cellStyles>
  <dxfs count="10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  <fill>
        <patternFill patternType="solid">
          <fgColor theme="8" tint="0.59999389629810485"/>
          <bgColor theme="8" tint="0.59999389629810485"/>
        </patternFill>
      </fill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8" tint="0.59999389629810485"/>
          <bgColor theme="8" tint="0.59999389629810485"/>
        </patternFill>
      </fill>
      <border diagonalUp="0" diagonalDown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bottom style="thin">
          <color theme="8" tint="0.39997558519241921"/>
        </bottom>
      </border>
    </dxf>
    <dxf>
      <border outline="0">
        <left style="thin">
          <color theme="8" tint="0.39997558519241921"/>
        </left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left style="thin">
          <color theme="8" tint="0.39997558519241921"/>
        </left>
        <top style="thin">
          <color theme="8" tint="0.39997558519241921"/>
        </top>
      </border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numFmt numFmtId="165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left style="thin">
          <color theme="8" tint="0.39997558519241921"/>
        </left>
        <top style="thin">
          <color theme="8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left style="thin">
          <color theme="8" tint="0.39997558519241921"/>
        </left>
        <top style="thin">
          <color theme="8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0" formatCode="&quot;$&quot;#,##0_);[Red]\(&quot;$&quot;#,##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1E5C90-39E7-49C1-9FB4-0AC7920B299D}" name="Table3" displayName="Table3" ref="A1:B10" totalsRowShown="0" headerRowDxfId="105">
  <autoFilter ref="A1:B10" xr:uid="{3C1E5C90-39E7-49C1-9FB4-0AC7920B299D}"/>
  <tableColumns count="2">
    <tableColumn id="1" xr3:uid="{4FA0DA01-2BEF-4B86-BBA4-736D338260EA}" name="                     START UP COSTS"/>
    <tableColumn id="2" xr3:uid="{D8F0B180-426E-4440-8DE5-8408AB8C1B89}" name="Column1" dataDxfId="104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CB5EDC-D67F-4C66-8399-26FB8D7E3AA7}" name="Table2" displayName="Table2" ref="A1:N19" totalsRowShown="0" headerRowDxfId="103">
  <autoFilter ref="A1:N19" xr:uid="{92CB5EDC-D67F-4C66-8399-26FB8D7E3AA7}"/>
  <tableColumns count="14">
    <tableColumn id="1" xr3:uid="{F7E60195-AF6F-43C9-881B-EF22513BAFA4}" name="CATEGORY" dataDxfId="66"/>
    <tableColumn id="2" xr3:uid="{FF5E8AE4-412B-4256-899D-040366F6C7DB}" name="MONTH 1" dataDxfId="65"/>
    <tableColumn id="3" xr3:uid="{7AE8A0D7-EFE8-4D3A-95B1-9652C5D0B35F}" name=" MONTH 2 " dataDxfId="64"/>
    <tableColumn id="4" xr3:uid="{BE9FCC1E-1E14-4761-A99F-9DE1E5BE702D}" name="MONTH 3" dataDxfId="63"/>
    <tableColumn id="5" xr3:uid="{1338191A-D3E1-4991-A177-93EFF696EFED}" name="MONTH 4" dataDxfId="62"/>
    <tableColumn id="6" xr3:uid="{470D55FB-05BF-44D2-B4E8-C5E26D1B6409}" name="MONTH5" dataDxfId="61"/>
    <tableColumn id="7" xr3:uid="{9A3FFC14-93DD-447B-8BF7-E01791346351}" name="MONTH 6" dataDxfId="60"/>
    <tableColumn id="8" xr3:uid="{2CA22915-174D-48AD-A526-224FACCEBABF}" name="MONTH 7" dataDxfId="59"/>
    <tableColumn id="9" xr3:uid="{630450BE-46EA-4472-B684-11A40049633C}" name="MONTH 8" dataDxfId="58"/>
    <tableColumn id="10" xr3:uid="{45C8ED2F-91E4-490B-B000-B085898F19D8}" name="MONTH 9" dataDxfId="57"/>
    <tableColumn id="11" xr3:uid="{B3893CAC-57BD-46B4-A24E-32E6CF5ECCD5}" name="MONTH 10" dataDxfId="56"/>
    <tableColumn id="12" xr3:uid="{03F99B1F-4629-4A32-8E92-C4A1DF0E69E3}" name="MONTH 11" dataDxfId="55"/>
    <tableColumn id="13" xr3:uid="{22663B3A-B59C-4872-9014-20F41971642F}" name="MONTH 12" dataDxfId="54"/>
    <tableColumn id="14" xr3:uid="{6D3879E9-7C6A-4952-9E86-CC6594BA20B8}" name="TOTAL (YEAR)" dataDxfId="53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6BFB96-9250-4D44-9E44-42537AD6751F}" name="Table1" displayName="Table1" ref="A1:N15" totalsRowShown="0" headerRowDxfId="2" dataDxfId="1">
  <autoFilter ref="A1:N15" xr:uid="{0B6BFB96-9250-4D44-9E44-42537AD6751F}"/>
  <tableColumns count="14">
    <tableColumn id="1" xr3:uid="{005ACD28-B06C-4E47-A9AE-9DD8F0D66AAA}" name="CATEGORY" dataDxfId="16"/>
    <tableColumn id="2" xr3:uid="{B59A9A23-288E-4B7C-80C6-1F9F6993D0D8}" name="MONTH 1" dataDxfId="15"/>
    <tableColumn id="3" xr3:uid="{5E4D0C23-5B06-4781-9F6D-1CF1F12B1E16}" name=" MONTH 2 " dataDxfId="14"/>
    <tableColumn id="4" xr3:uid="{F75631B8-C7DE-4062-888C-11069D7F74AE}" name="MONTH 3" dataDxfId="13"/>
    <tableColumn id="5" xr3:uid="{DB468635-25C1-46E1-97D7-A54BE93AE2A3}" name="MONTH 4" dataDxfId="12"/>
    <tableColumn id="6" xr3:uid="{04186AF8-914E-47F9-9538-8C10AAFF1ACE}" name="MONTH 5" dataDxfId="11"/>
    <tableColumn id="7" xr3:uid="{C21C155D-E4CD-4D6C-8DEF-63888F8AB444}" name="MONTH 6" dataDxfId="10"/>
    <tableColumn id="8" xr3:uid="{93B944EC-93C1-4F47-BA2B-BF7F85870759}" name="MONTH 7" dataDxfId="9"/>
    <tableColumn id="9" xr3:uid="{29170EE0-384E-4117-8ECF-B55474183F08}" name="MONTH 8" dataDxfId="8"/>
    <tableColumn id="10" xr3:uid="{A4FA6431-6364-4235-A13E-168ACC701CB6}" name="MONTH 9" dataDxfId="7"/>
    <tableColumn id="11" xr3:uid="{0D72E0F4-2B90-4771-9807-ABDDA9E4DD8D}" name="MONTH 10" dataDxfId="6"/>
    <tableColumn id="12" xr3:uid="{33AB6207-55C0-41A9-AAEC-0E7535F2FF6A}" name="MONTH 11" dataDxfId="5"/>
    <tableColumn id="13" xr3:uid="{DC712A20-18C1-4427-875C-B826E57749E2}" name="MONTH 12" dataDxfId="4"/>
    <tableColumn id="14" xr3:uid="{C2A5C944-6160-4A43-97D9-75B1A4A76D85}" name="TOTAL (YEAR)" dataDxfId="3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B62D4FE-1F2C-46D7-B205-1D5E5B105937}" name="Table11" displayName="Table11" ref="A1:N19" totalsRowShown="0" headerRowDxfId="102" dataDxfId="100" headerRowBorderDxfId="101" tableBorderDxfId="99">
  <autoFilter ref="A1:N19" xr:uid="{5B62D4FE-1F2C-46D7-B205-1D5E5B105937}"/>
  <tableColumns count="14">
    <tableColumn id="1" xr3:uid="{5D39111A-4F3D-41CB-B43A-FC5C7FEBBE14}" name="CATEGORY" dataDxfId="98"/>
    <tableColumn id="2" xr3:uid="{18DD91BA-D00B-4B0B-BA88-3F33A492267B}" name="MONTH 1" dataDxfId="97"/>
    <tableColumn id="3" xr3:uid="{0033CDE8-8581-4D94-A441-08F4FAEE0AF4}" name=" MONTH 2 " dataDxfId="96"/>
    <tableColumn id="4" xr3:uid="{0992976C-96EF-4E8A-AA06-0BE6199624E4}" name="MONTH 3" dataDxfId="95"/>
    <tableColumn id="5" xr3:uid="{5E547568-5BBB-41A0-9943-F406965B6AFF}" name="MONTH 4" dataDxfId="94"/>
    <tableColumn id="6" xr3:uid="{49DB72D1-8565-4B3E-BF69-6E2B5EDBB311}" name="MONTH 5" dataDxfId="93"/>
    <tableColumn id="7" xr3:uid="{19AD9C73-ABD5-40B5-967E-40837E4DE6AF}" name="MONTH 6" dataDxfId="92"/>
    <tableColumn id="8" xr3:uid="{70824F07-2168-4D95-8343-0F47A477F833}" name="MONTH 7" dataDxfId="91"/>
    <tableColumn id="9" xr3:uid="{D3CAFCEB-75BD-4B58-B960-DA47B6B7C731}" name="MONTH 8" dataDxfId="90"/>
    <tableColumn id="10" xr3:uid="{19B62F45-359C-434B-A769-5A8475BFB6AA}" name="MONTH 9" dataDxfId="89"/>
    <tableColumn id="11" xr3:uid="{B80816EB-0BCA-4801-8FB6-6FCBFA878C29}" name="MONTH 10" dataDxfId="88"/>
    <tableColumn id="12" xr3:uid="{F136E6EF-3B99-4463-A496-DA81C2F9F175}" name="MONTH 11" dataDxfId="87"/>
    <tableColumn id="13" xr3:uid="{2838C551-5D20-4161-A146-B9FAA3AB2C03}" name="MONTH 12" dataDxfId="86"/>
    <tableColumn id="14" xr3:uid="{37AE2700-2F60-41ED-9CF2-89346EB5E641}" name="TOTAL (YEAR)" dataDxfId="85"/>
  </tableColumns>
  <tableStyleInfo name="TableStyleMedium2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3385B7F-37AC-4EE9-B63B-77D1BD70B235}" name="Table13" displayName="Table13" ref="A1:N19" totalsRowShown="0" headerRowDxfId="84" dataDxfId="82" headerRowBorderDxfId="83" tableBorderDxfId="81">
  <autoFilter ref="A1:N19" xr:uid="{33385B7F-37AC-4EE9-B63B-77D1BD70B235}"/>
  <tableColumns count="14">
    <tableColumn id="1" xr3:uid="{E161333B-E54A-4447-A524-4193E899FA79}" name="CATEGORY" dataDxfId="80"/>
    <tableColumn id="2" xr3:uid="{AA5279D3-B998-4990-BBB0-31EEDFBCC8D5}" name="MONTH 1" dataDxfId="79"/>
    <tableColumn id="3" xr3:uid="{6BA611D8-20D1-4F09-A7CB-C092D898352E}" name=" MONTH 2 " dataDxfId="78"/>
    <tableColumn id="4" xr3:uid="{2D6F84C0-50C2-4F9F-A064-BE0703B15BEA}" name="MONTH 3" dataDxfId="77"/>
    <tableColumn id="5" xr3:uid="{7C81E73B-C47D-4AC1-A9BB-FB820919AA6D}" name="MONTH 4" dataDxfId="76"/>
    <tableColumn id="6" xr3:uid="{F34DE0DA-2B63-4377-B2C3-B8331E3F69C0}" name="MONTH 5" dataDxfId="75"/>
    <tableColumn id="7" xr3:uid="{840E3805-2B85-4932-9B32-444E37FFACF5}" name="MONTH 6" dataDxfId="74"/>
    <tableColumn id="8" xr3:uid="{5CE9EC1B-B02F-417D-A250-78E9C01806CB}" name="MONTH 7" dataDxfId="73"/>
    <tableColumn id="9" xr3:uid="{3AE8CA90-3D3E-4509-910B-5BD4B72E658B}" name="MONTH 8" dataDxfId="72"/>
    <tableColumn id="10" xr3:uid="{FF2E93AE-B2F6-4D73-89FE-D0E439B62E33}" name="MONTH 9" dataDxfId="71"/>
    <tableColumn id="11" xr3:uid="{22FC87A0-4C39-428F-A9E2-C5BB69E59469}" name="MONTH 10" dataDxfId="70"/>
    <tableColumn id="12" xr3:uid="{3A4FE2FB-7BF6-49A7-A9B6-63773C464EDB}" name="MONTH 11" dataDxfId="69"/>
    <tableColumn id="13" xr3:uid="{BF1B18A4-7C18-472F-B70E-96938945F138}" name="MONTH 12" dataDxfId="68"/>
    <tableColumn id="14" xr3:uid="{6FADD82E-F18B-446C-B56D-46B7F9846B50}" name="TOTAL (YEAR)" dataDxfId="67"/>
  </tableColumns>
  <tableStyleInfo name="TableStyleMedium2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9CB848-078A-4604-9052-38DE20FA0EE3}" name="Table4" displayName="Table4" ref="A1:N14" totalsRowShown="0" headerRowDxfId="18" dataDxfId="17" headerRowBorderDxfId="51" tableBorderDxfId="52">
  <autoFilter ref="A1:N14" xr:uid="{D49CB848-078A-4604-9052-38DE20FA0EE3}"/>
  <tableColumns count="14">
    <tableColumn id="1" xr3:uid="{FCFCB7AA-2998-4E64-A0B5-F5AC5367E6BD}" name="CATEGORY" dataDxfId="32"/>
    <tableColumn id="2" xr3:uid="{C80525E5-3226-418F-851A-05D1449168B0}" name="MONTH 1" dataDxfId="31"/>
    <tableColumn id="3" xr3:uid="{2DC5283A-236E-4C7F-9BDC-56C435AAED1F}" name=" MONTH 2 " dataDxfId="30"/>
    <tableColumn id="4" xr3:uid="{B1A2C0E6-D564-47CD-B56F-8AB251162E88}" name="MONTH 3" dataDxfId="29"/>
    <tableColumn id="5" xr3:uid="{E324CC07-9FBC-4472-9F4A-74D2833919E4}" name="MONTH 4" dataDxfId="28"/>
    <tableColumn id="6" xr3:uid="{6D32F712-B188-4B45-9C97-0D1681CA342C}" name="MONTH 5" dataDxfId="27"/>
    <tableColumn id="7" xr3:uid="{103E9857-8FBC-48A9-B0B2-B9881718DB64}" name="MONTH 6" dataDxfId="26"/>
    <tableColumn id="8" xr3:uid="{80C14FCC-CEF7-4D1A-B9C9-3C995930F6BF}" name="MONTH 7" dataDxfId="25"/>
    <tableColumn id="9" xr3:uid="{38AA56D8-5D11-44D7-A44B-1A358EFBABFA}" name="MONTH 8" dataDxfId="24"/>
    <tableColumn id="10" xr3:uid="{6564FCCC-C73D-4E3D-B270-1469CA5A65FB}" name="MONTH 9" dataDxfId="23"/>
    <tableColumn id="11" xr3:uid="{8E6FFCE9-42F3-42D2-B3D3-B39CB1059001}" name="MONTH 10" dataDxfId="22"/>
    <tableColumn id="12" xr3:uid="{15DABCA7-5E4F-40C8-9B80-80912428EBF0}" name="MONTH 11" dataDxfId="21"/>
    <tableColumn id="13" xr3:uid="{A1D144F4-35C5-4BCB-B2CC-162E2EF18EB3}" name="MONTH 12" dataDxfId="20"/>
    <tableColumn id="14" xr3:uid="{965C5948-DF08-452C-AE1F-87191C37A8AB}" name="TOTAL (YEAR)" dataDxfId="19"/>
  </tableColumns>
  <tableStyleInfo name="TableStyleMedium2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94C75D-8669-4812-BEDA-0F73ACCA4370}" name="Table5" displayName="Table5" ref="A1:N14" totalsRowShown="0" headerRowDxfId="33" dataDxfId="34" headerRowBorderDxfId="49" tableBorderDxfId="50">
  <autoFilter ref="A1:N14" xr:uid="{8C94C75D-8669-4812-BEDA-0F73ACCA4370}"/>
  <tableColumns count="14">
    <tableColumn id="1" xr3:uid="{4B218554-B7F3-4524-91D2-F2D65E178059}" name="CATEGORY" dataDxfId="48"/>
    <tableColumn id="2" xr3:uid="{FB00A666-E40A-423E-92A4-035F0F7CF22C}" name="MONTH 1" dataDxfId="47"/>
    <tableColumn id="3" xr3:uid="{7D1A80B8-9739-430F-8C3A-9F81A87607DA}" name=" MONTH 2 " dataDxfId="46"/>
    <tableColumn id="4" xr3:uid="{93EE3170-012B-4D81-B749-EB7873EC2F9E}" name="MONTH 3" dataDxfId="45"/>
    <tableColumn id="5" xr3:uid="{6206369D-8807-47AB-8DDA-A4F44EF936CB}" name="MONTH 4" dataDxfId="44"/>
    <tableColumn id="6" xr3:uid="{3074F333-BFE3-4FD4-AD6A-87A064AE620A}" name="MONTH 5" dataDxfId="43"/>
    <tableColumn id="7" xr3:uid="{93D1A546-C643-45D4-9ED9-932197758127}" name="MONTH 6" dataDxfId="42"/>
    <tableColumn id="8" xr3:uid="{071623B6-1AFE-4984-AC4E-B51957CE7A73}" name="MONTH 7" dataDxfId="41"/>
    <tableColumn id="9" xr3:uid="{0975FF2E-3262-4CB4-A8D3-A19180F2690B}" name="MONTH 8" dataDxfId="40"/>
    <tableColumn id="10" xr3:uid="{351144DB-1496-4D68-B4C0-5D56EE8A75B8}" name="MONTH 9" dataDxfId="39"/>
    <tableColumn id="11" xr3:uid="{2BF6C3B3-9DCF-4966-8725-A632D9FCAE00}" name="MONTH 10" dataDxfId="38"/>
    <tableColumn id="12" xr3:uid="{261A3A34-E461-47A3-A3A2-E50647C06663}" name="MONTH 11" dataDxfId="37"/>
    <tableColumn id="13" xr3:uid="{16C388ED-943A-4325-8A03-43F2F1E0EBA0}" name="MONTH 12" dataDxfId="36"/>
    <tableColumn id="14" xr3:uid="{11FAC89D-8C3B-40CE-8E1F-5A022C495B9D}" name="TOTAL (YEAR)" dataDxfId="35"/>
  </tableColumns>
  <tableStyleInfo name="TableStyleMedium2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AE6D8E-550D-402E-BDBD-F9DABB510525}" name="Table6" displayName="Table6" ref="A1:D12" totalsRowShown="0" headerRowDxfId="0">
  <autoFilter ref="A1:D12" xr:uid="{5BAE6D8E-550D-402E-BDBD-F9DABB510525}"/>
  <tableColumns count="4">
    <tableColumn id="1" xr3:uid="{D8BCDEFD-CF02-49D6-9EB7-FA5CABB9661E}" name=" BALANCE SHEET ITEMS"/>
    <tableColumn id="2" xr3:uid="{A55E32A6-A78E-4796-ABBD-56D1733A9BA4}" name="YEAR 5"/>
    <tableColumn id="3" xr3:uid="{19D03940-8344-485E-9040-C22C58A4F0B8}" name="YEAR 6"/>
    <tableColumn id="4" xr3:uid="{6BC1786E-E184-4F66-9210-5F443A118FB9}" name="YEAR 7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8523-3B2F-44DF-BC20-E286C760504D}">
  <dimension ref="A1:L10"/>
  <sheetViews>
    <sheetView tabSelected="1" topLeftCell="A2" zoomScaleNormal="100" workbookViewId="0">
      <selection activeCell="B17" sqref="B17"/>
    </sheetView>
  </sheetViews>
  <sheetFormatPr defaultRowHeight="14.4" x14ac:dyDescent="0.3"/>
  <cols>
    <col min="1" max="1" width="37.44140625" customWidth="1"/>
    <col min="2" max="2" width="25.6640625" customWidth="1"/>
  </cols>
  <sheetData>
    <row r="1" spans="1:12" ht="22.8" customHeight="1" x14ac:dyDescent="0.4">
      <c r="A1" s="5" t="s">
        <v>0</v>
      </c>
      <c r="B1" s="5" t="s">
        <v>40</v>
      </c>
    </row>
    <row r="2" spans="1:12" ht="15.6" x14ac:dyDescent="0.3">
      <c r="A2" s="1" t="s">
        <v>2</v>
      </c>
      <c r="B2" t="s">
        <v>1</v>
      </c>
    </row>
    <row r="3" spans="1:12" ht="19.2" customHeight="1" x14ac:dyDescent="0.3">
      <c r="A3" s="2" t="s">
        <v>3</v>
      </c>
      <c r="B3" s="3">
        <v>10000</v>
      </c>
    </row>
    <row r="4" spans="1:12" x14ac:dyDescent="0.3">
      <c r="A4" s="2" t="s">
        <v>4</v>
      </c>
      <c r="B4" s="3">
        <v>75000</v>
      </c>
      <c r="D4" s="12"/>
    </row>
    <row r="5" spans="1:12" x14ac:dyDescent="0.3">
      <c r="A5" t="s">
        <v>5</v>
      </c>
      <c r="B5" s="3">
        <v>30000</v>
      </c>
    </row>
    <row r="6" spans="1:12" x14ac:dyDescent="0.3">
      <c r="A6" t="s">
        <v>6</v>
      </c>
      <c r="B6" s="3">
        <v>5000</v>
      </c>
      <c r="L6" t="s">
        <v>42</v>
      </c>
    </row>
    <row r="7" spans="1:12" x14ac:dyDescent="0.3">
      <c r="A7" t="s">
        <v>7</v>
      </c>
      <c r="B7" s="3">
        <v>7000</v>
      </c>
    </row>
    <row r="8" spans="1:12" x14ac:dyDescent="0.3">
      <c r="A8" t="s">
        <v>8</v>
      </c>
      <c r="B8" s="3">
        <v>5000</v>
      </c>
    </row>
    <row r="9" spans="1:12" x14ac:dyDescent="0.3">
      <c r="A9" t="s">
        <v>9</v>
      </c>
      <c r="B9" s="3">
        <v>20000</v>
      </c>
    </row>
    <row r="10" spans="1:12" x14ac:dyDescent="0.3">
      <c r="A10" s="1" t="s">
        <v>10</v>
      </c>
      <c r="B10" s="11">
        <f>SUM(B3:B9)</f>
        <v>152000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1852-B933-4BF7-82F4-29573051BC4F}">
  <dimension ref="A1:N23"/>
  <sheetViews>
    <sheetView zoomScale="85" zoomScaleNormal="107" workbookViewId="0">
      <selection activeCell="A25" sqref="A25"/>
    </sheetView>
  </sheetViews>
  <sheetFormatPr defaultRowHeight="14.4" x14ac:dyDescent="0.3"/>
  <cols>
    <col min="1" max="1" width="28.44140625" customWidth="1"/>
    <col min="2" max="2" width="11" customWidth="1"/>
    <col min="3" max="3" width="11.88671875" customWidth="1"/>
    <col min="4" max="5" width="11" customWidth="1"/>
    <col min="6" max="6" width="10.5546875" customWidth="1"/>
    <col min="7" max="10" width="11" customWidth="1"/>
    <col min="11" max="13" width="12" customWidth="1"/>
    <col min="14" max="14" width="14.44140625" customWidth="1"/>
  </cols>
  <sheetData>
    <row r="1" spans="1:14" ht="25.2" customHeight="1" x14ac:dyDescent="0.35">
      <c r="A1" s="6" t="s">
        <v>13</v>
      </c>
      <c r="B1" s="32" t="s">
        <v>15</v>
      </c>
      <c r="C1" s="13" t="s">
        <v>16</v>
      </c>
      <c r="D1" s="32" t="s">
        <v>17</v>
      </c>
      <c r="E1" s="32" t="s">
        <v>18</v>
      </c>
      <c r="F1" s="32" t="s">
        <v>19</v>
      </c>
      <c r="G1" s="32" t="s">
        <v>20</v>
      </c>
      <c r="H1" s="32" t="s">
        <v>21</v>
      </c>
      <c r="I1" s="32" t="s">
        <v>22</v>
      </c>
      <c r="J1" s="32" t="s">
        <v>23</v>
      </c>
      <c r="K1" s="32" t="s">
        <v>24</v>
      </c>
      <c r="L1" s="32" t="s">
        <v>25</v>
      </c>
      <c r="M1" s="32" t="s">
        <v>26</v>
      </c>
      <c r="N1" s="32" t="s">
        <v>27</v>
      </c>
    </row>
    <row r="2" spans="1:14" ht="15.6" x14ac:dyDescent="0.3">
      <c r="A2" s="9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t="s">
        <v>41</v>
      </c>
      <c r="B3" s="13">
        <v>12000</v>
      </c>
      <c r="C3" s="13">
        <v>13000</v>
      </c>
      <c r="D3" s="13">
        <v>14000</v>
      </c>
      <c r="E3" s="13">
        <v>15000</v>
      </c>
      <c r="F3" s="13">
        <v>15000</v>
      </c>
      <c r="G3" s="13">
        <v>16000</v>
      </c>
      <c r="H3" s="13">
        <v>17000</v>
      </c>
      <c r="I3" s="13">
        <v>18000</v>
      </c>
      <c r="J3" s="13">
        <v>15000</v>
      </c>
      <c r="K3" s="13">
        <v>12000</v>
      </c>
      <c r="L3" s="13">
        <v>11000</v>
      </c>
      <c r="M3" s="13">
        <v>12000</v>
      </c>
      <c r="N3" s="32">
        <f>SUM(Table2[[#This Row],[MONTH 1]:[MONTH 12]])</f>
        <v>170000</v>
      </c>
    </row>
    <row r="4" spans="1:14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0" t="s">
        <v>28</v>
      </c>
      <c r="B5" s="13">
        <f>B3</f>
        <v>12000</v>
      </c>
      <c r="C5" s="13">
        <f t="shared" ref="C5:M5" si="0">C3</f>
        <v>13000</v>
      </c>
      <c r="D5" s="13">
        <f t="shared" si="0"/>
        <v>14000</v>
      </c>
      <c r="E5" s="13">
        <f t="shared" si="0"/>
        <v>15000</v>
      </c>
      <c r="F5" s="13">
        <f t="shared" si="0"/>
        <v>15000</v>
      </c>
      <c r="G5" s="13">
        <f t="shared" si="0"/>
        <v>16000</v>
      </c>
      <c r="H5" s="13">
        <f t="shared" si="0"/>
        <v>17000</v>
      </c>
      <c r="I5" s="13">
        <f t="shared" si="0"/>
        <v>18000</v>
      </c>
      <c r="J5" s="13">
        <f t="shared" si="0"/>
        <v>15000</v>
      </c>
      <c r="K5" s="13">
        <f t="shared" si="0"/>
        <v>12000</v>
      </c>
      <c r="L5" s="13">
        <f t="shared" si="0"/>
        <v>11000</v>
      </c>
      <c r="M5" s="13">
        <f t="shared" si="0"/>
        <v>12000</v>
      </c>
      <c r="N5" s="32">
        <f>N3</f>
        <v>170000</v>
      </c>
    </row>
    <row r="6" spans="1:14" x14ac:dyDescent="0.3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6" x14ac:dyDescent="0.3">
      <c r="A7" s="9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">
      <c r="A8" s="7" t="s">
        <v>30</v>
      </c>
      <c r="B8" s="13">
        <v>3000</v>
      </c>
      <c r="C8" s="13">
        <v>3000</v>
      </c>
      <c r="D8" s="13">
        <v>3000</v>
      </c>
      <c r="E8" s="13">
        <v>3000</v>
      </c>
      <c r="F8" s="13">
        <v>3000</v>
      </c>
      <c r="G8" s="13">
        <v>3000</v>
      </c>
      <c r="H8" s="13">
        <v>3000</v>
      </c>
      <c r="I8" s="13">
        <v>3000</v>
      </c>
      <c r="J8" s="13">
        <v>3000</v>
      </c>
      <c r="K8" s="13">
        <v>3000</v>
      </c>
      <c r="L8" s="13">
        <v>3000</v>
      </c>
      <c r="M8" s="13">
        <v>3000</v>
      </c>
      <c r="N8" s="32">
        <f t="shared" ref="N8:N13" si="1">SUM(B8:M8)</f>
        <v>36000</v>
      </c>
    </row>
    <row r="9" spans="1:14" x14ac:dyDescent="0.3">
      <c r="A9" t="s">
        <v>31</v>
      </c>
      <c r="B9" s="13">
        <v>1500</v>
      </c>
      <c r="C9" s="13">
        <v>1500</v>
      </c>
      <c r="D9" s="13">
        <v>1500</v>
      </c>
      <c r="E9" s="13">
        <v>1500</v>
      </c>
      <c r="F9" s="13">
        <v>1500</v>
      </c>
      <c r="G9" s="13">
        <v>1500</v>
      </c>
      <c r="H9" s="13">
        <v>1500</v>
      </c>
      <c r="I9" s="13">
        <v>1500</v>
      </c>
      <c r="J9" s="13">
        <v>1500</v>
      </c>
      <c r="K9" s="13">
        <v>1500</v>
      </c>
      <c r="L9" s="13">
        <v>1500</v>
      </c>
      <c r="M9" s="13">
        <v>1500</v>
      </c>
      <c r="N9" s="32">
        <f t="shared" si="1"/>
        <v>18000</v>
      </c>
    </row>
    <row r="10" spans="1:14" x14ac:dyDescent="0.3">
      <c r="A10" t="s">
        <v>32</v>
      </c>
      <c r="B10" s="13">
        <v>600</v>
      </c>
      <c r="C10" s="13">
        <v>600</v>
      </c>
      <c r="D10" s="13">
        <v>600</v>
      </c>
      <c r="E10" s="13">
        <v>700</v>
      </c>
      <c r="F10" s="13">
        <v>700</v>
      </c>
      <c r="G10" s="13">
        <v>700</v>
      </c>
      <c r="H10" s="13">
        <v>800</v>
      </c>
      <c r="I10" s="13">
        <v>800</v>
      </c>
      <c r="J10" s="13">
        <v>800</v>
      </c>
      <c r="K10" s="13">
        <v>800</v>
      </c>
      <c r="L10" s="13">
        <v>800</v>
      </c>
      <c r="M10" s="13">
        <v>800</v>
      </c>
      <c r="N10" s="32">
        <f t="shared" si="1"/>
        <v>8700</v>
      </c>
    </row>
    <row r="11" spans="1:14" x14ac:dyDescent="0.3">
      <c r="A11" t="s">
        <v>33</v>
      </c>
      <c r="B11" s="13">
        <v>1500</v>
      </c>
      <c r="C11" s="13">
        <v>1500</v>
      </c>
      <c r="D11" s="13">
        <v>1500</v>
      </c>
      <c r="E11" s="13">
        <v>2000</v>
      </c>
      <c r="F11" s="13">
        <v>2000</v>
      </c>
      <c r="G11" s="13">
        <v>2000</v>
      </c>
      <c r="H11" s="13">
        <v>2000</v>
      </c>
      <c r="I11" s="13">
        <v>2000</v>
      </c>
      <c r="J11" s="13">
        <v>2000</v>
      </c>
      <c r="K11" s="13">
        <v>2000</v>
      </c>
      <c r="L11" s="13">
        <v>2000</v>
      </c>
      <c r="M11" s="13">
        <v>2000</v>
      </c>
      <c r="N11" s="32">
        <f t="shared" si="1"/>
        <v>22500</v>
      </c>
    </row>
    <row r="12" spans="1:14" x14ac:dyDescent="0.3">
      <c r="A12" t="s">
        <v>34</v>
      </c>
      <c r="B12" s="13">
        <v>500</v>
      </c>
      <c r="C12" s="13">
        <v>500</v>
      </c>
      <c r="D12" s="13">
        <v>500</v>
      </c>
      <c r="E12" s="13">
        <v>500</v>
      </c>
      <c r="F12" s="13">
        <v>500</v>
      </c>
      <c r="G12" s="13">
        <v>500</v>
      </c>
      <c r="H12" s="13">
        <v>500</v>
      </c>
      <c r="I12" s="13">
        <v>500</v>
      </c>
      <c r="J12" s="13">
        <v>500</v>
      </c>
      <c r="K12" s="13">
        <v>500</v>
      </c>
      <c r="L12" s="13">
        <v>500</v>
      </c>
      <c r="M12" s="13">
        <v>500</v>
      </c>
      <c r="N12" s="32">
        <f t="shared" si="1"/>
        <v>6000</v>
      </c>
    </row>
    <row r="13" spans="1:14" x14ac:dyDescent="0.3">
      <c r="A13" t="s">
        <v>35</v>
      </c>
      <c r="B13" s="13">
        <v>400</v>
      </c>
      <c r="C13" s="13">
        <v>400</v>
      </c>
      <c r="D13" s="13">
        <v>400</v>
      </c>
      <c r="E13" s="13">
        <v>400</v>
      </c>
      <c r="F13" s="13">
        <v>400</v>
      </c>
      <c r="G13" s="13">
        <v>400</v>
      </c>
      <c r="H13" s="13">
        <v>400</v>
      </c>
      <c r="I13" s="13">
        <v>400</v>
      </c>
      <c r="J13" s="13">
        <v>400</v>
      </c>
      <c r="K13" s="13">
        <v>400</v>
      </c>
      <c r="L13" s="13">
        <v>400</v>
      </c>
      <c r="M13" s="13">
        <v>400</v>
      </c>
      <c r="N13" s="32">
        <f t="shared" si="1"/>
        <v>4800</v>
      </c>
    </row>
    <row r="14" spans="1:14" x14ac:dyDescent="0.3">
      <c r="A14" s="1" t="s">
        <v>36</v>
      </c>
      <c r="B14" s="13">
        <f t="shared" ref="B14:N14" si="2">SUM(B8:B13)</f>
        <v>7500</v>
      </c>
      <c r="C14" s="13">
        <f t="shared" si="2"/>
        <v>7500</v>
      </c>
      <c r="D14" s="13">
        <f t="shared" si="2"/>
        <v>7500</v>
      </c>
      <c r="E14" s="13">
        <f t="shared" si="2"/>
        <v>8100</v>
      </c>
      <c r="F14" s="13">
        <f t="shared" si="2"/>
        <v>8100</v>
      </c>
      <c r="G14" s="13">
        <f t="shared" si="2"/>
        <v>8100</v>
      </c>
      <c r="H14" s="13">
        <f t="shared" si="2"/>
        <v>8200</v>
      </c>
      <c r="I14" s="13">
        <f t="shared" si="2"/>
        <v>8200</v>
      </c>
      <c r="J14" s="13">
        <f t="shared" si="2"/>
        <v>8200</v>
      </c>
      <c r="K14" s="13">
        <f t="shared" si="2"/>
        <v>8200</v>
      </c>
      <c r="L14" s="13">
        <f t="shared" si="2"/>
        <v>8200</v>
      </c>
      <c r="M14" s="13">
        <f t="shared" si="2"/>
        <v>8200</v>
      </c>
      <c r="N14" s="32">
        <f t="shared" si="2"/>
        <v>96000</v>
      </c>
    </row>
    <row r="15" spans="1:14" x14ac:dyDescent="0.3">
      <c r="A15" s="1" t="s">
        <v>37</v>
      </c>
      <c r="B15" s="13">
        <f>B5-B14</f>
        <v>4500</v>
      </c>
      <c r="C15" s="13">
        <f t="shared" ref="C15:N15" si="3">C5-C14</f>
        <v>5500</v>
      </c>
      <c r="D15" s="13">
        <f t="shared" si="3"/>
        <v>6500</v>
      </c>
      <c r="E15" s="13">
        <f t="shared" si="3"/>
        <v>6900</v>
      </c>
      <c r="F15" s="13">
        <f t="shared" si="3"/>
        <v>6900</v>
      </c>
      <c r="G15" s="13">
        <f t="shared" si="3"/>
        <v>7900</v>
      </c>
      <c r="H15" s="13">
        <f t="shared" si="3"/>
        <v>8800</v>
      </c>
      <c r="I15" s="13">
        <f t="shared" si="3"/>
        <v>9800</v>
      </c>
      <c r="J15" s="13">
        <f t="shared" si="3"/>
        <v>6800</v>
      </c>
      <c r="K15" s="13">
        <f t="shared" si="3"/>
        <v>3800</v>
      </c>
      <c r="L15" s="13">
        <f t="shared" si="3"/>
        <v>2800</v>
      </c>
      <c r="M15" s="13">
        <f t="shared" si="3"/>
        <v>3800</v>
      </c>
      <c r="N15" s="32">
        <f t="shared" si="3"/>
        <v>74000</v>
      </c>
    </row>
    <row r="16" spans="1:14" x14ac:dyDescent="0.3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2"/>
    </row>
    <row r="17" spans="1:14" x14ac:dyDescent="0.3">
      <c r="A17" s="1" t="s">
        <v>38</v>
      </c>
      <c r="B17" s="13">
        <f>B15*15%</f>
        <v>675</v>
      </c>
      <c r="C17" s="13">
        <f t="shared" ref="C17:N17" si="4">C15*15%</f>
        <v>825</v>
      </c>
      <c r="D17" s="13">
        <f t="shared" si="4"/>
        <v>975</v>
      </c>
      <c r="E17" s="13">
        <f t="shared" si="4"/>
        <v>1035</v>
      </c>
      <c r="F17" s="13">
        <f t="shared" si="4"/>
        <v>1035</v>
      </c>
      <c r="G17" s="13">
        <f t="shared" si="4"/>
        <v>1185</v>
      </c>
      <c r="H17" s="13">
        <f t="shared" si="4"/>
        <v>1320</v>
      </c>
      <c r="I17" s="13">
        <f t="shared" si="4"/>
        <v>1470</v>
      </c>
      <c r="J17" s="13">
        <f t="shared" si="4"/>
        <v>1020</v>
      </c>
      <c r="K17" s="13">
        <f t="shared" si="4"/>
        <v>570</v>
      </c>
      <c r="L17" s="13">
        <f t="shared" si="4"/>
        <v>420</v>
      </c>
      <c r="M17" s="13">
        <f t="shared" si="4"/>
        <v>570</v>
      </c>
      <c r="N17" s="32">
        <f t="shared" si="4"/>
        <v>11100</v>
      </c>
    </row>
    <row r="18" spans="1:14" x14ac:dyDescent="0.3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">
      <c r="A19" s="1" t="s">
        <v>39</v>
      </c>
      <c r="B19" s="13">
        <f t="shared" ref="B19:N19" si="5">B15-B17</f>
        <v>3825</v>
      </c>
      <c r="C19" s="13">
        <f t="shared" si="5"/>
        <v>4675</v>
      </c>
      <c r="D19" s="13">
        <f t="shared" si="5"/>
        <v>5525</v>
      </c>
      <c r="E19" s="13">
        <f t="shared" si="5"/>
        <v>5865</v>
      </c>
      <c r="F19" s="13">
        <f t="shared" si="5"/>
        <v>5865</v>
      </c>
      <c r="G19" s="13">
        <f t="shared" si="5"/>
        <v>6715</v>
      </c>
      <c r="H19" s="13">
        <f t="shared" si="5"/>
        <v>7480</v>
      </c>
      <c r="I19" s="13">
        <f t="shared" si="5"/>
        <v>8330</v>
      </c>
      <c r="J19" s="13">
        <f t="shared" si="5"/>
        <v>5780</v>
      </c>
      <c r="K19" s="13">
        <f t="shared" si="5"/>
        <v>3230</v>
      </c>
      <c r="L19" s="13">
        <f t="shared" si="5"/>
        <v>2380</v>
      </c>
      <c r="M19" s="13">
        <f t="shared" si="5"/>
        <v>3230</v>
      </c>
      <c r="N19" s="32">
        <f t="shared" si="5"/>
        <v>62900</v>
      </c>
    </row>
    <row r="23" spans="1:14" x14ac:dyDescent="0.3">
      <c r="C23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2915-FDAD-4B98-B991-9E4BE6ABB118}">
  <dimension ref="A1:O47"/>
  <sheetViews>
    <sheetView zoomScale="70" zoomScaleNormal="70" workbookViewId="0">
      <selection activeCell="C24" sqref="C24"/>
    </sheetView>
  </sheetViews>
  <sheetFormatPr defaultRowHeight="14.4" x14ac:dyDescent="0.3"/>
  <cols>
    <col min="1" max="1" width="22.33203125" customWidth="1"/>
    <col min="2" max="2" width="14.109375" customWidth="1"/>
    <col min="3" max="3" width="14.77734375" customWidth="1"/>
    <col min="4" max="4" width="14" customWidth="1"/>
    <col min="5" max="10" width="13.44140625" customWidth="1"/>
    <col min="11" max="13" width="14.88671875" customWidth="1"/>
    <col min="14" max="14" width="18" customWidth="1"/>
  </cols>
  <sheetData>
    <row r="1" spans="1:15" ht="22.2" customHeight="1" x14ac:dyDescent="0.35">
      <c r="A1" s="6" t="s">
        <v>13</v>
      </c>
      <c r="B1" s="31" t="s">
        <v>15</v>
      </c>
      <c r="C1" s="31" t="s">
        <v>44</v>
      </c>
      <c r="D1" s="31" t="s">
        <v>17</v>
      </c>
      <c r="E1" s="31" t="s">
        <v>18</v>
      </c>
      <c r="F1" s="31" t="s">
        <v>43</v>
      </c>
      <c r="G1" s="31" t="s">
        <v>20</v>
      </c>
      <c r="H1" s="31" t="s">
        <v>21</v>
      </c>
      <c r="I1" s="31" t="s">
        <v>22</v>
      </c>
      <c r="J1" s="31" t="s">
        <v>23</v>
      </c>
      <c r="K1" s="31" t="s">
        <v>24</v>
      </c>
      <c r="L1" s="31" t="s">
        <v>25</v>
      </c>
      <c r="M1" s="31" t="s">
        <v>26</v>
      </c>
      <c r="N1" s="31" t="s">
        <v>27</v>
      </c>
    </row>
    <row r="2" spans="1:15" ht="18" x14ac:dyDescent="0.35">
      <c r="A2" s="34" t="s">
        <v>46</v>
      </c>
      <c r="B2" s="36">
        <v>0</v>
      </c>
      <c r="C2" s="36">
        <v>3825</v>
      </c>
      <c r="D2" s="36">
        <v>8150</v>
      </c>
      <c r="E2" s="36">
        <v>15725</v>
      </c>
      <c r="F2" s="36">
        <v>17600</v>
      </c>
      <c r="G2" s="36">
        <v>22475</v>
      </c>
      <c r="H2" s="36">
        <v>27350</v>
      </c>
      <c r="I2" s="36">
        <v>32275</v>
      </c>
      <c r="J2" s="36">
        <v>37200</v>
      </c>
      <c r="K2" s="36">
        <v>42025</v>
      </c>
      <c r="L2" s="36">
        <v>40195</v>
      </c>
      <c r="M2" s="36">
        <v>39473</v>
      </c>
      <c r="N2" s="34"/>
    </row>
    <row r="3" spans="1:15" ht="18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x14ac:dyDescent="0.35">
      <c r="A4" s="6" t="s">
        <v>47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ht="18" x14ac:dyDescent="0.35">
      <c r="A5" s="34" t="s">
        <v>41</v>
      </c>
      <c r="B5" s="36">
        <v>12000</v>
      </c>
      <c r="C5" s="36">
        <v>13000</v>
      </c>
      <c r="D5" s="36">
        <v>14000</v>
      </c>
      <c r="E5" s="36">
        <v>15000</v>
      </c>
      <c r="F5" s="36">
        <v>15000</v>
      </c>
      <c r="G5" s="36">
        <v>16000</v>
      </c>
      <c r="H5" s="36">
        <v>17000</v>
      </c>
      <c r="I5" s="36">
        <v>18000</v>
      </c>
      <c r="J5" s="36">
        <v>15000</v>
      </c>
      <c r="K5" s="36">
        <v>12000</v>
      </c>
      <c r="L5" s="36">
        <v>11000</v>
      </c>
      <c r="M5" s="36">
        <v>12000</v>
      </c>
      <c r="N5" s="37">
        <f>SUM(B5:M5)</f>
        <v>170000</v>
      </c>
    </row>
    <row r="6" spans="1:15" ht="18" x14ac:dyDescent="0.3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6"/>
    </row>
    <row r="7" spans="1:15" ht="18" x14ac:dyDescent="0.35">
      <c r="A7" s="6" t="s">
        <v>48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6"/>
    </row>
    <row r="8" spans="1:15" ht="18" x14ac:dyDescent="0.35">
      <c r="A8" s="34" t="s">
        <v>49</v>
      </c>
      <c r="B8" s="35">
        <v>7500</v>
      </c>
      <c r="C8" s="35">
        <v>7500</v>
      </c>
      <c r="D8" s="35">
        <v>7500</v>
      </c>
      <c r="E8" s="35">
        <v>8100</v>
      </c>
      <c r="F8" s="35">
        <v>8100</v>
      </c>
      <c r="G8" s="35">
        <v>8100</v>
      </c>
      <c r="H8" s="35">
        <v>8200</v>
      </c>
      <c r="I8" s="35">
        <v>8200</v>
      </c>
      <c r="J8" s="35">
        <v>8200</v>
      </c>
      <c r="K8" s="35">
        <v>8200</v>
      </c>
      <c r="L8" s="35">
        <v>8200</v>
      </c>
      <c r="M8" s="35">
        <v>8200</v>
      </c>
      <c r="N8" s="15">
        <f>SUM(B8:M8)</f>
        <v>96000</v>
      </c>
    </row>
    <row r="9" spans="1:15" ht="18" x14ac:dyDescent="0.35">
      <c r="A9" s="34" t="s">
        <v>50</v>
      </c>
      <c r="B9" s="36">
        <v>675</v>
      </c>
      <c r="C9" s="36">
        <v>825</v>
      </c>
      <c r="D9" s="36">
        <v>975</v>
      </c>
      <c r="E9" s="36">
        <v>1035</v>
      </c>
      <c r="F9" s="36">
        <v>1035</v>
      </c>
      <c r="G9" s="36">
        <v>1185</v>
      </c>
      <c r="H9" s="36">
        <v>1320</v>
      </c>
      <c r="I9" s="36">
        <v>1470</v>
      </c>
      <c r="J9" s="36">
        <v>1020</v>
      </c>
      <c r="K9" s="36">
        <v>570</v>
      </c>
      <c r="L9" s="36">
        <v>420</v>
      </c>
      <c r="M9" s="36">
        <v>570</v>
      </c>
      <c r="N9" s="37">
        <f>SUM(B9:M9)</f>
        <v>11100</v>
      </c>
    </row>
    <row r="10" spans="1:15" ht="18" x14ac:dyDescent="0.35">
      <c r="A10" s="6" t="s">
        <v>51</v>
      </c>
      <c r="B10" s="37">
        <f>B8+B9</f>
        <v>8175</v>
      </c>
      <c r="C10" s="37">
        <f t="shared" ref="C10:O10" si="0">C8+C9</f>
        <v>8325</v>
      </c>
      <c r="D10" s="37">
        <f t="shared" si="0"/>
        <v>8475</v>
      </c>
      <c r="E10" s="37">
        <f t="shared" si="0"/>
        <v>9135</v>
      </c>
      <c r="F10" s="37">
        <f t="shared" si="0"/>
        <v>9135</v>
      </c>
      <c r="G10" s="37">
        <f t="shared" si="0"/>
        <v>9285</v>
      </c>
      <c r="H10" s="37">
        <f t="shared" si="0"/>
        <v>9520</v>
      </c>
      <c r="I10" s="37">
        <f t="shared" si="0"/>
        <v>9670</v>
      </c>
      <c r="J10" s="37">
        <f t="shared" si="0"/>
        <v>9220</v>
      </c>
      <c r="K10" s="37">
        <f t="shared" si="0"/>
        <v>8770</v>
      </c>
      <c r="L10" s="37">
        <f t="shared" si="0"/>
        <v>8620</v>
      </c>
      <c r="M10" s="37">
        <f t="shared" si="0"/>
        <v>8770</v>
      </c>
      <c r="N10" s="37">
        <f t="shared" si="0"/>
        <v>107100</v>
      </c>
      <c r="O10" s="8"/>
    </row>
    <row r="11" spans="1:15" ht="18" x14ac:dyDescent="0.3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6"/>
    </row>
    <row r="12" spans="1:15" ht="18" x14ac:dyDescent="0.35">
      <c r="A12" s="6" t="s">
        <v>52</v>
      </c>
      <c r="B12" s="37">
        <f>B5-B10</f>
        <v>3825</v>
      </c>
      <c r="C12" s="37">
        <f t="shared" ref="C12:N12" si="1">C5-C10</f>
        <v>4675</v>
      </c>
      <c r="D12" s="37">
        <f t="shared" si="1"/>
        <v>5525</v>
      </c>
      <c r="E12" s="37">
        <f t="shared" si="1"/>
        <v>5865</v>
      </c>
      <c r="F12" s="37">
        <f t="shared" si="1"/>
        <v>5865</v>
      </c>
      <c r="G12" s="37">
        <f t="shared" si="1"/>
        <v>6715</v>
      </c>
      <c r="H12" s="37">
        <f t="shared" si="1"/>
        <v>7480</v>
      </c>
      <c r="I12" s="37">
        <f t="shared" si="1"/>
        <v>8330</v>
      </c>
      <c r="J12" s="37">
        <f t="shared" si="1"/>
        <v>5780</v>
      </c>
      <c r="K12" s="37">
        <f t="shared" si="1"/>
        <v>3230</v>
      </c>
      <c r="L12" s="37">
        <f t="shared" si="1"/>
        <v>2380</v>
      </c>
      <c r="M12" s="37">
        <f t="shared" si="1"/>
        <v>3230</v>
      </c>
      <c r="N12" s="37">
        <f t="shared" si="1"/>
        <v>62900</v>
      </c>
    </row>
    <row r="13" spans="1:15" ht="18" x14ac:dyDescent="0.3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5" ht="18" x14ac:dyDescent="0.35">
      <c r="A14" s="6" t="s">
        <v>53</v>
      </c>
      <c r="B14" s="37">
        <f>B12</f>
        <v>3825</v>
      </c>
      <c r="C14" s="37">
        <f t="shared" ref="C14:N14" si="2">C12</f>
        <v>4675</v>
      </c>
      <c r="D14" s="37">
        <f t="shared" si="2"/>
        <v>5525</v>
      </c>
      <c r="E14" s="37">
        <f t="shared" si="2"/>
        <v>5865</v>
      </c>
      <c r="F14" s="37">
        <f t="shared" si="2"/>
        <v>5865</v>
      </c>
      <c r="G14" s="37">
        <f t="shared" si="2"/>
        <v>6715</v>
      </c>
      <c r="H14" s="37">
        <f t="shared" si="2"/>
        <v>7480</v>
      </c>
      <c r="I14" s="37">
        <f t="shared" si="2"/>
        <v>8330</v>
      </c>
      <c r="J14" s="37">
        <f t="shared" si="2"/>
        <v>5780</v>
      </c>
      <c r="K14" s="37">
        <f t="shared" si="2"/>
        <v>3230</v>
      </c>
      <c r="L14" s="37">
        <f t="shared" si="2"/>
        <v>2380</v>
      </c>
      <c r="M14" s="37">
        <f t="shared" si="2"/>
        <v>3230</v>
      </c>
      <c r="N14" s="37">
        <f t="shared" si="2"/>
        <v>62900</v>
      </c>
    </row>
    <row r="15" spans="1:15" ht="18" x14ac:dyDescent="0.3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33" spans="1:1" x14ac:dyDescent="0.3">
      <c r="A33" t="s">
        <v>11</v>
      </c>
    </row>
    <row r="47" spans="1:1" x14ac:dyDescent="0.3">
      <c r="A47" s="4" t="s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0697-3634-4E26-B106-8914546D09F2}">
  <dimension ref="A1:N22"/>
  <sheetViews>
    <sheetView zoomScale="85" zoomScaleNormal="85" workbookViewId="0">
      <selection activeCell="C29" sqref="C29"/>
    </sheetView>
  </sheetViews>
  <sheetFormatPr defaultRowHeight="14.4" x14ac:dyDescent="0.3"/>
  <cols>
    <col min="1" max="1" width="27.77734375" customWidth="1"/>
    <col min="2" max="2" width="12" customWidth="1"/>
    <col min="3" max="3" width="13.109375" customWidth="1"/>
    <col min="4" max="10" width="12" customWidth="1"/>
    <col min="11" max="13" width="13.109375" customWidth="1"/>
    <col min="14" max="14" width="15.5546875" customWidth="1"/>
  </cols>
  <sheetData>
    <row r="1" spans="1:14" ht="15.6" x14ac:dyDescent="0.3">
      <c r="A1" s="20" t="s">
        <v>13</v>
      </c>
      <c r="B1" s="28" t="s">
        <v>15</v>
      </c>
      <c r="C1" s="28" t="s">
        <v>45</v>
      </c>
      <c r="D1" s="28" t="s">
        <v>17</v>
      </c>
      <c r="E1" s="28" t="s">
        <v>18</v>
      </c>
      <c r="F1" s="28" t="s">
        <v>43</v>
      </c>
      <c r="G1" s="28" t="s">
        <v>20</v>
      </c>
      <c r="H1" s="28" t="s">
        <v>21</v>
      </c>
      <c r="I1" s="28" t="s">
        <v>22</v>
      </c>
      <c r="J1" s="28" t="s">
        <v>23</v>
      </c>
      <c r="K1" s="28" t="s">
        <v>24</v>
      </c>
      <c r="L1" s="28" t="s">
        <v>25</v>
      </c>
      <c r="M1" s="28" t="s">
        <v>26</v>
      </c>
      <c r="N1" s="28" t="s">
        <v>27</v>
      </c>
    </row>
    <row r="2" spans="1:14" ht="15.6" x14ac:dyDescent="0.3">
      <c r="A2" s="17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6" x14ac:dyDescent="0.3">
      <c r="A3" s="18" t="s">
        <v>41</v>
      </c>
      <c r="B3" s="29">
        <v>18000</v>
      </c>
      <c r="C3" s="29">
        <v>19000</v>
      </c>
      <c r="D3" s="29">
        <v>20000</v>
      </c>
      <c r="E3" s="29">
        <v>21000</v>
      </c>
      <c r="F3" s="29">
        <v>21000</v>
      </c>
      <c r="G3" s="29">
        <v>22000</v>
      </c>
      <c r="H3" s="29">
        <v>23000</v>
      </c>
      <c r="I3" s="29">
        <v>24000</v>
      </c>
      <c r="J3" s="29">
        <v>24000</v>
      </c>
      <c r="K3" s="29">
        <v>22000</v>
      </c>
      <c r="L3" s="29">
        <v>18000</v>
      </c>
      <c r="M3" s="29">
        <v>18000</v>
      </c>
      <c r="N3" s="30">
        <f>SUM(B3:M3)</f>
        <v>250000</v>
      </c>
    </row>
    <row r="4" spans="1:14" ht="15.6" x14ac:dyDescent="0.3">
      <c r="A4" s="1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ht="15.6" x14ac:dyDescent="0.3">
      <c r="A5" s="16" t="s">
        <v>28</v>
      </c>
      <c r="B5" s="29">
        <f t="shared" ref="B5:N5" si="0">B3</f>
        <v>18000</v>
      </c>
      <c r="C5" s="29">
        <f t="shared" si="0"/>
        <v>19000</v>
      </c>
      <c r="D5" s="29">
        <f t="shared" si="0"/>
        <v>20000</v>
      </c>
      <c r="E5" s="29">
        <f t="shared" si="0"/>
        <v>21000</v>
      </c>
      <c r="F5" s="29">
        <f t="shared" si="0"/>
        <v>21000</v>
      </c>
      <c r="G5" s="29">
        <f t="shared" si="0"/>
        <v>22000</v>
      </c>
      <c r="H5" s="29">
        <f t="shared" si="0"/>
        <v>23000</v>
      </c>
      <c r="I5" s="29">
        <f t="shared" si="0"/>
        <v>24000</v>
      </c>
      <c r="J5" s="29">
        <f t="shared" si="0"/>
        <v>24000</v>
      </c>
      <c r="K5" s="29">
        <f t="shared" si="0"/>
        <v>22000</v>
      </c>
      <c r="L5" s="29">
        <f t="shared" si="0"/>
        <v>18000</v>
      </c>
      <c r="M5" s="29">
        <f t="shared" si="0"/>
        <v>18000</v>
      </c>
      <c r="N5" s="30">
        <f t="shared" si="0"/>
        <v>250000</v>
      </c>
    </row>
    <row r="6" spans="1:14" ht="15.6" x14ac:dyDescent="0.3">
      <c r="A6" s="1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15.6" x14ac:dyDescent="0.3">
      <c r="A7" s="16" t="s">
        <v>29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</row>
    <row r="8" spans="1:14" ht="15.6" x14ac:dyDescent="0.3">
      <c r="A8" s="19" t="s">
        <v>30</v>
      </c>
      <c r="B8" s="29">
        <v>4000</v>
      </c>
      <c r="C8" s="29">
        <v>4000</v>
      </c>
      <c r="D8" s="29">
        <v>4000</v>
      </c>
      <c r="E8" s="29">
        <v>4000</v>
      </c>
      <c r="F8" s="29">
        <v>4000</v>
      </c>
      <c r="G8" s="29">
        <v>4000</v>
      </c>
      <c r="H8" s="29">
        <v>4000</v>
      </c>
      <c r="I8" s="29">
        <v>4000</v>
      </c>
      <c r="J8" s="29">
        <v>4000</v>
      </c>
      <c r="K8" s="29">
        <v>4000</v>
      </c>
      <c r="L8" s="29">
        <v>4000</v>
      </c>
      <c r="M8" s="29">
        <v>4000</v>
      </c>
      <c r="N8" s="30">
        <f t="shared" ref="N8:N13" si="1">SUM(B8:M8)</f>
        <v>48000</v>
      </c>
    </row>
    <row r="9" spans="1:14" ht="15.6" x14ac:dyDescent="0.3">
      <c r="A9" s="18" t="s">
        <v>31</v>
      </c>
      <c r="B9" s="29">
        <v>1500</v>
      </c>
      <c r="C9" s="29">
        <v>1500</v>
      </c>
      <c r="D9" s="29">
        <v>1500</v>
      </c>
      <c r="E9" s="29">
        <v>1500</v>
      </c>
      <c r="F9" s="29">
        <v>1500</v>
      </c>
      <c r="G9" s="29">
        <v>1500</v>
      </c>
      <c r="H9" s="29">
        <v>1500</v>
      </c>
      <c r="I9" s="29">
        <v>1500</v>
      </c>
      <c r="J9" s="29">
        <v>1500</v>
      </c>
      <c r="K9" s="29">
        <v>1500</v>
      </c>
      <c r="L9" s="29">
        <v>1500</v>
      </c>
      <c r="M9" s="29">
        <v>1500</v>
      </c>
      <c r="N9" s="30">
        <f t="shared" si="1"/>
        <v>18000</v>
      </c>
    </row>
    <row r="10" spans="1:14" ht="15.6" x14ac:dyDescent="0.3">
      <c r="A10" s="19" t="s">
        <v>32</v>
      </c>
      <c r="B10" s="29">
        <v>700</v>
      </c>
      <c r="C10" s="29">
        <v>700</v>
      </c>
      <c r="D10" s="29">
        <v>800</v>
      </c>
      <c r="E10" s="29">
        <v>800</v>
      </c>
      <c r="F10" s="29">
        <v>800</v>
      </c>
      <c r="G10" s="29">
        <v>900</v>
      </c>
      <c r="H10" s="29">
        <v>900</v>
      </c>
      <c r="I10" s="29">
        <v>1000</v>
      </c>
      <c r="J10" s="29">
        <v>1000</v>
      </c>
      <c r="K10" s="29">
        <v>1000</v>
      </c>
      <c r="L10" s="29">
        <v>1000</v>
      </c>
      <c r="M10" s="29">
        <v>1000</v>
      </c>
      <c r="N10" s="30">
        <f t="shared" si="1"/>
        <v>10600</v>
      </c>
    </row>
    <row r="11" spans="1:14" ht="15.6" x14ac:dyDescent="0.3">
      <c r="A11" s="18" t="s">
        <v>33</v>
      </c>
      <c r="B11" s="29">
        <v>2000</v>
      </c>
      <c r="C11" s="29">
        <v>2000</v>
      </c>
      <c r="D11" s="29">
        <v>2000</v>
      </c>
      <c r="E11" s="29">
        <v>2500</v>
      </c>
      <c r="F11" s="29">
        <v>2500</v>
      </c>
      <c r="G11" s="29">
        <v>2500</v>
      </c>
      <c r="H11" s="29">
        <v>2500</v>
      </c>
      <c r="I11" s="29">
        <v>2500</v>
      </c>
      <c r="J11" s="29">
        <v>2500</v>
      </c>
      <c r="K11" s="29">
        <v>2500</v>
      </c>
      <c r="L11" s="29">
        <v>2500</v>
      </c>
      <c r="M11" s="29">
        <v>2500</v>
      </c>
      <c r="N11" s="30">
        <f t="shared" si="1"/>
        <v>28500</v>
      </c>
    </row>
    <row r="12" spans="1:14" ht="15.6" x14ac:dyDescent="0.3">
      <c r="A12" s="19" t="s">
        <v>34</v>
      </c>
      <c r="B12" s="29">
        <v>500</v>
      </c>
      <c r="C12" s="29">
        <v>500</v>
      </c>
      <c r="D12" s="29">
        <v>500</v>
      </c>
      <c r="E12" s="29">
        <v>500</v>
      </c>
      <c r="F12" s="29">
        <v>500</v>
      </c>
      <c r="G12" s="29">
        <v>500</v>
      </c>
      <c r="H12" s="29">
        <v>500</v>
      </c>
      <c r="I12" s="29">
        <v>500</v>
      </c>
      <c r="J12" s="29">
        <v>500</v>
      </c>
      <c r="K12" s="29">
        <v>500</v>
      </c>
      <c r="L12" s="29">
        <v>500</v>
      </c>
      <c r="M12" s="29">
        <v>500</v>
      </c>
      <c r="N12" s="30">
        <f t="shared" si="1"/>
        <v>6000</v>
      </c>
    </row>
    <row r="13" spans="1:14" ht="15.6" x14ac:dyDescent="0.3">
      <c r="A13" s="18" t="s">
        <v>35</v>
      </c>
      <c r="B13" s="29">
        <v>330</v>
      </c>
      <c r="C13" s="29">
        <v>330</v>
      </c>
      <c r="D13" s="29">
        <v>330</v>
      </c>
      <c r="E13" s="29">
        <v>330</v>
      </c>
      <c r="F13" s="29">
        <v>330</v>
      </c>
      <c r="G13" s="29">
        <v>330</v>
      </c>
      <c r="H13" s="29">
        <v>330</v>
      </c>
      <c r="I13" s="29">
        <v>330</v>
      </c>
      <c r="J13" s="29">
        <v>330</v>
      </c>
      <c r="K13" s="29">
        <v>330</v>
      </c>
      <c r="L13" s="29">
        <v>330</v>
      </c>
      <c r="M13" s="29">
        <v>330</v>
      </c>
      <c r="N13" s="30">
        <f t="shared" si="1"/>
        <v>3960</v>
      </c>
    </row>
    <row r="14" spans="1:14" ht="15.6" x14ac:dyDescent="0.3">
      <c r="A14" s="17" t="s">
        <v>36</v>
      </c>
      <c r="B14" s="29">
        <f t="shared" ref="B14:M14" si="2">SUM(B8:B13)</f>
        <v>9030</v>
      </c>
      <c r="C14" s="29">
        <f t="shared" si="2"/>
        <v>9030</v>
      </c>
      <c r="D14" s="29">
        <f t="shared" si="2"/>
        <v>9130</v>
      </c>
      <c r="E14" s="29">
        <f t="shared" si="2"/>
        <v>9630</v>
      </c>
      <c r="F14" s="29">
        <f t="shared" si="2"/>
        <v>9630</v>
      </c>
      <c r="G14" s="29">
        <f t="shared" si="2"/>
        <v>9730</v>
      </c>
      <c r="H14" s="29">
        <f t="shared" si="2"/>
        <v>9730</v>
      </c>
      <c r="I14" s="29">
        <f t="shared" si="2"/>
        <v>9830</v>
      </c>
      <c r="J14" s="29">
        <f t="shared" si="2"/>
        <v>9830</v>
      </c>
      <c r="K14" s="29">
        <f t="shared" si="2"/>
        <v>9830</v>
      </c>
      <c r="L14" s="29">
        <f t="shared" si="2"/>
        <v>9830</v>
      </c>
      <c r="M14" s="29">
        <f t="shared" si="2"/>
        <v>9830</v>
      </c>
      <c r="N14" s="30">
        <f>N8+N9+N10+N11+N12+N13</f>
        <v>115060</v>
      </c>
    </row>
    <row r="15" spans="1:14" ht="15.6" x14ac:dyDescent="0.3">
      <c r="A15" s="16" t="s">
        <v>37</v>
      </c>
      <c r="B15" s="29">
        <f t="shared" ref="B15:N15" si="3">B5-B14</f>
        <v>8970</v>
      </c>
      <c r="C15" s="29">
        <f t="shared" si="3"/>
        <v>9970</v>
      </c>
      <c r="D15" s="29">
        <f t="shared" si="3"/>
        <v>10870</v>
      </c>
      <c r="E15" s="29">
        <f t="shared" si="3"/>
        <v>11370</v>
      </c>
      <c r="F15" s="29">
        <f t="shared" si="3"/>
        <v>11370</v>
      </c>
      <c r="G15" s="29">
        <f t="shared" si="3"/>
        <v>12270</v>
      </c>
      <c r="H15" s="29">
        <f t="shared" si="3"/>
        <v>13270</v>
      </c>
      <c r="I15" s="29">
        <f t="shared" si="3"/>
        <v>14170</v>
      </c>
      <c r="J15" s="29">
        <f t="shared" si="3"/>
        <v>14170</v>
      </c>
      <c r="K15" s="29">
        <f t="shared" si="3"/>
        <v>12170</v>
      </c>
      <c r="L15" s="29">
        <f t="shared" si="3"/>
        <v>8170</v>
      </c>
      <c r="M15" s="29">
        <f t="shared" si="3"/>
        <v>8170</v>
      </c>
      <c r="N15" s="30">
        <f t="shared" si="3"/>
        <v>134940</v>
      </c>
    </row>
    <row r="16" spans="1:14" ht="15.6" x14ac:dyDescent="0.3">
      <c r="A16" s="1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</row>
    <row r="17" spans="1:14" ht="15.6" x14ac:dyDescent="0.3">
      <c r="A17" s="16" t="s">
        <v>38</v>
      </c>
      <c r="B17" s="29">
        <f t="shared" ref="B17:I17" si="4">B15*15%</f>
        <v>1345.5</v>
      </c>
      <c r="C17" s="29">
        <f t="shared" si="4"/>
        <v>1495.5</v>
      </c>
      <c r="D17" s="29">
        <f t="shared" si="4"/>
        <v>1630.5</v>
      </c>
      <c r="E17" s="29">
        <f t="shared" si="4"/>
        <v>1705.5</v>
      </c>
      <c r="F17" s="29">
        <f t="shared" si="4"/>
        <v>1705.5</v>
      </c>
      <c r="G17" s="29">
        <f t="shared" si="4"/>
        <v>1840.5</v>
      </c>
      <c r="H17" s="29">
        <f t="shared" si="4"/>
        <v>1990.5</v>
      </c>
      <c r="I17" s="29">
        <f t="shared" si="4"/>
        <v>2125.5</v>
      </c>
      <c r="J17" s="29">
        <f>J15*15%</f>
        <v>2125.5</v>
      </c>
      <c r="K17" s="29">
        <f>K15*15%</f>
        <v>1825.5</v>
      </c>
      <c r="L17" s="29">
        <f>L15*15%</f>
        <v>1225.5</v>
      </c>
      <c r="M17" s="29">
        <f>M15*15%</f>
        <v>1225.5</v>
      </c>
      <c r="N17" s="30">
        <f>N15*15%</f>
        <v>20241</v>
      </c>
    </row>
    <row r="18" spans="1:14" ht="15.6" x14ac:dyDescent="0.3">
      <c r="A18" s="1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 ht="15.6" x14ac:dyDescent="0.3">
      <c r="A19" s="16" t="s">
        <v>39</v>
      </c>
      <c r="B19" s="29">
        <f>B15-'INCOME 6'!B17</f>
        <v>7624.5</v>
      </c>
      <c r="C19" s="29">
        <f t="shared" ref="C19:M19" si="5">C15-C17</f>
        <v>8474.5</v>
      </c>
      <c r="D19" s="29">
        <f t="shared" si="5"/>
        <v>9239.5</v>
      </c>
      <c r="E19" s="29">
        <f t="shared" si="5"/>
        <v>9664.5</v>
      </c>
      <c r="F19" s="29">
        <f t="shared" si="5"/>
        <v>9664.5</v>
      </c>
      <c r="G19" s="29">
        <f t="shared" si="5"/>
        <v>10429.5</v>
      </c>
      <c r="H19" s="29">
        <f t="shared" si="5"/>
        <v>11279.5</v>
      </c>
      <c r="I19" s="29">
        <f t="shared" si="5"/>
        <v>12044.5</v>
      </c>
      <c r="J19" s="29">
        <f t="shared" si="5"/>
        <v>12044.5</v>
      </c>
      <c r="K19" s="29">
        <f t="shared" si="5"/>
        <v>10344.5</v>
      </c>
      <c r="L19" s="29">
        <f t="shared" si="5"/>
        <v>6944.5</v>
      </c>
      <c r="M19" s="29">
        <f t="shared" si="5"/>
        <v>6944.5</v>
      </c>
      <c r="N19" s="30">
        <f>N15-N17</f>
        <v>114699</v>
      </c>
    </row>
    <row r="22" spans="1:14" x14ac:dyDescent="0.3">
      <c r="H22" s="2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06A1-1B72-4D2C-9A1B-96C7D3578DE8}">
  <dimension ref="A1:O21"/>
  <sheetViews>
    <sheetView topLeftCell="A5" zoomScale="70" zoomScaleNormal="55" workbookViewId="0">
      <selection activeCell="B31" sqref="B31"/>
    </sheetView>
  </sheetViews>
  <sheetFormatPr defaultRowHeight="14.4" x14ac:dyDescent="0.3"/>
  <cols>
    <col min="1" max="1" width="34.44140625" customWidth="1"/>
    <col min="2" max="2" width="13.21875" customWidth="1"/>
    <col min="3" max="3" width="14.33203125" customWidth="1"/>
    <col min="4" max="10" width="13.21875" customWidth="1"/>
    <col min="11" max="13" width="14.44140625" customWidth="1"/>
    <col min="14" max="14" width="20.21875" customWidth="1"/>
  </cols>
  <sheetData>
    <row r="1" spans="1:15" ht="18" x14ac:dyDescent="0.35">
      <c r="A1" s="25" t="s">
        <v>13</v>
      </c>
      <c r="B1" s="26" t="s">
        <v>15</v>
      </c>
      <c r="C1" s="26" t="s">
        <v>44</v>
      </c>
      <c r="D1" s="26" t="s">
        <v>17</v>
      </c>
      <c r="E1" s="26" t="s">
        <v>18</v>
      </c>
      <c r="F1" s="26" t="s">
        <v>43</v>
      </c>
      <c r="G1" s="26" t="s">
        <v>20</v>
      </c>
      <c r="H1" s="26" t="s">
        <v>21</v>
      </c>
      <c r="I1" s="26" t="s">
        <v>22</v>
      </c>
      <c r="J1" s="26" t="s">
        <v>23</v>
      </c>
      <c r="K1" s="26" t="s">
        <v>24</v>
      </c>
      <c r="L1" s="26" t="s">
        <v>25</v>
      </c>
      <c r="M1" s="26" t="s">
        <v>26</v>
      </c>
      <c r="N1" s="26" t="s">
        <v>27</v>
      </c>
    </row>
    <row r="2" spans="1:15" ht="18" x14ac:dyDescent="0.35">
      <c r="A2" s="22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3"/>
    </row>
    <row r="3" spans="1:15" ht="18" x14ac:dyDescent="0.35">
      <c r="A3" s="23" t="s">
        <v>41</v>
      </c>
      <c r="B3" s="14">
        <v>24000</v>
      </c>
      <c r="C3" s="14">
        <v>25000</v>
      </c>
      <c r="D3" s="14">
        <v>26000</v>
      </c>
      <c r="E3" s="14">
        <v>27000</v>
      </c>
      <c r="F3" s="14">
        <v>27000</v>
      </c>
      <c r="G3" s="14">
        <v>28000</v>
      </c>
      <c r="H3" s="14">
        <v>29000</v>
      </c>
      <c r="I3" s="14">
        <v>30000</v>
      </c>
      <c r="J3" s="14">
        <v>30000</v>
      </c>
      <c r="K3" s="14">
        <v>28000</v>
      </c>
      <c r="L3" s="14">
        <v>27000</v>
      </c>
      <c r="M3" s="14">
        <v>29000</v>
      </c>
      <c r="N3" s="15">
        <f>SUM(B3:M3)</f>
        <v>330000</v>
      </c>
      <c r="O3" s="13"/>
    </row>
    <row r="4" spans="1:15" ht="18" x14ac:dyDescent="0.35">
      <c r="A4" s="2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3"/>
    </row>
    <row r="5" spans="1:15" ht="18" x14ac:dyDescent="0.35">
      <c r="A5" s="21" t="s">
        <v>28</v>
      </c>
      <c r="B5" s="14">
        <v>24000</v>
      </c>
      <c r="C5" s="14">
        <v>25000</v>
      </c>
      <c r="D5" s="14">
        <v>26000</v>
      </c>
      <c r="E5" s="14">
        <v>27000</v>
      </c>
      <c r="F5" s="14">
        <v>27000</v>
      </c>
      <c r="G5" s="14">
        <v>28000</v>
      </c>
      <c r="H5" s="14">
        <v>29000</v>
      </c>
      <c r="I5" s="14">
        <v>30000</v>
      </c>
      <c r="J5" s="14">
        <v>30000</v>
      </c>
      <c r="K5" s="14">
        <v>28000</v>
      </c>
      <c r="L5" s="14">
        <v>27000</v>
      </c>
      <c r="M5" s="14">
        <v>29000</v>
      </c>
      <c r="N5" s="15">
        <f>SUM(B5:M5)</f>
        <v>330000</v>
      </c>
      <c r="O5" s="13"/>
    </row>
    <row r="6" spans="1:15" ht="18" x14ac:dyDescent="0.35">
      <c r="A6" s="2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3"/>
    </row>
    <row r="7" spans="1:15" ht="18" x14ac:dyDescent="0.35">
      <c r="A7" s="21" t="s">
        <v>29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3"/>
    </row>
    <row r="8" spans="1:15" ht="18" x14ac:dyDescent="0.35">
      <c r="A8" s="24" t="s">
        <v>30</v>
      </c>
      <c r="B8" s="14">
        <v>5000</v>
      </c>
      <c r="C8" s="14">
        <v>5000</v>
      </c>
      <c r="D8" s="14">
        <v>5000</v>
      </c>
      <c r="E8" s="14">
        <v>5000</v>
      </c>
      <c r="F8" s="14">
        <v>5000</v>
      </c>
      <c r="G8" s="14">
        <v>5000</v>
      </c>
      <c r="H8" s="14">
        <v>5000</v>
      </c>
      <c r="I8" s="14">
        <v>5000</v>
      </c>
      <c r="J8" s="14">
        <v>5000</v>
      </c>
      <c r="K8" s="14">
        <v>5000</v>
      </c>
      <c r="L8" s="14">
        <v>5000</v>
      </c>
      <c r="M8" s="14">
        <v>5000</v>
      </c>
      <c r="N8" s="15">
        <f t="shared" ref="N8:N14" si="0">SUM(C8:M8)</f>
        <v>55000</v>
      </c>
      <c r="O8" s="13"/>
    </row>
    <row r="9" spans="1:15" ht="18" x14ac:dyDescent="0.35">
      <c r="A9" s="23" t="s">
        <v>31</v>
      </c>
      <c r="B9" s="14">
        <v>1600</v>
      </c>
      <c r="C9" s="14">
        <v>1600</v>
      </c>
      <c r="D9" s="14">
        <v>1600</v>
      </c>
      <c r="E9" s="14">
        <v>1600</v>
      </c>
      <c r="F9" s="14">
        <v>1600</v>
      </c>
      <c r="G9" s="14">
        <v>1600</v>
      </c>
      <c r="H9" s="14">
        <v>1600</v>
      </c>
      <c r="I9" s="14">
        <v>1600</v>
      </c>
      <c r="J9" s="14">
        <v>1600</v>
      </c>
      <c r="K9" s="14">
        <v>1600</v>
      </c>
      <c r="L9" s="14">
        <v>1600</v>
      </c>
      <c r="M9" s="14">
        <v>1600</v>
      </c>
      <c r="N9" s="15">
        <f t="shared" si="0"/>
        <v>17600</v>
      </c>
      <c r="O9" s="13"/>
    </row>
    <row r="10" spans="1:15" ht="18" x14ac:dyDescent="0.35">
      <c r="A10" s="24" t="s">
        <v>32</v>
      </c>
      <c r="B10" s="14">
        <v>800</v>
      </c>
      <c r="C10" s="14">
        <v>800</v>
      </c>
      <c r="D10" s="14">
        <v>900</v>
      </c>
      <c r="E10" s="14">
        <v>900</v>
      </c>
      <c r="F10" s="14">
        <v>900</v>
      </c>
      <c r="G10" s="14">
        <v>1000</v>
      </c>
      <c r="H10" s="14">
        <v>1000</v>
      </c>
      <c r="I10" s="14">
        <v>1000</v>
      </c>
      <c r="J10" s="14">
        <v>1000</v>
      </c>
      <c r="K10" s="14">
        <v>1200</v>
      </c>
      <c r="L10" s="14">
        <v>1200</v>
      </c>
      <c r="M10" s="14">
        <v>1200</v>
      </c>
      <c r="N10" s="15">
        <f t="shared" si="0"/>
        <v>11100</v>
      </c>
      <c r="O10" s="13"/>
    </row>
    <row r="11" spans="1:15" ht="18" x14ac:dyDescent="0.35">
      <c r="A11" s="23" t="s">
        <v>33</v>
      </c>
      <c r="B11" s="14">
        <v>2300</v>
      </c>
      <c r="C11" s="14">
        <v>2300</v>
      </c>
      <c r="D11" s="14">
        <v>2300</v>
      </c>
      <c r="E11" s="14">
        <v>2800</v>
      </c>
      <c r="F11" s="14">
        <v>2800</v>
      </c>
      <c r="G11" s="14">
        <v>2800</v>
      </c>
      <c r="H11" s="14">
        <v>2800</v>
      </c>
      <c r="I11" s="14">
        <v>2800</v>
      </c>
      <c r="J11" s="14">
        <v>2800</v>
      </c>
      <c r="K11" s="14">
        <v>3000</v>
      </c>
      <c r="L11" s="14">
        <v>3000</v>
      </c>
      <c r="M11" s="14">
        <v>3000</v>
      </c>
      <c r="N11" s="15">
        <f t="shared" si="0"/>
        <v>30400</v>
      </c>
      <c r="O11" s="13"/>
    </row>
    <row r="12" spans="1:15" ht="18" x14ac:dyDescent="0.35">
      <c r="A12" s="24" t="s">
        <v>34</v>
      </c>
      <c r="B12" s="14">
        <v>550</v>
      </c>
      <c r="C12" s="14">
        <v>550</v>
      </c>
      <c r="D12" s="14">
        <v>550</v>
      </c>
      <c r="E12" s="14">
        <v>550</v>
      </c>
      <c r="F12" s="14">
        <v>550</v>
      </c>
      <c r="G12" s="14">
        <v>550</v>
      </c>
      <c r="H12" s="14">
        <v>550</v>
      </c>
      <c r="I12" s="14">
        <v>550</v>
      </c>
      <c r="J12" s="14">
        <v>550</v>
      </c>
      <c r="K12" s="14">
        <v>550</v>
      </c>
      <c r="L12" s="14">
        <v>550</v>
      </c>
      <c r="M12" s="14">
        <v>550</v>
      </c>
      <c r="N12" s="15">
        <f t="shared" si="0"/>
        <v>6050</v>
      </c>
      <c r="O12" s="13"/>
    </row>
    <row r="13" spans="1:15" ht="18" x14ac:dyDescent="0.35">
      <c r="A13" s="23" t="s">
        <v>35</v>
      </c>
      <c r="B13" s="14">
        <v>250</v>
      </c>
      <c r="C13" s="14">
        <v>250</v>
      </c>
      <c r="D13" s="14">
        <v>250</v>
      </c>
      <c r="E13" s="14">
        <v>250</v>
      </c>
      <c r="F13" s="14">
        <v>250</v>
      </c>
      <c r="G13" s="14">
        <v>250</v>
      </c>
      <c r="H13" s="14">
        <v>250</v>
      </c>
      <c r="I13" s="14">
        <v>250</v>
      </c>
      <c r="J13" s="14">
        <v>250</v>
      </c>
      <c r="K13" s="14">
        <v>250</v>
      </c>
      <c r="L13" s="14">
        <v>250</v>
      </c>
      <c r="M13" s="14">
        <v>250</v>
      </c>
      <c r="N13" s="15">
        <f t="shared" si="0"/>
        <v>2750</v>
      </c>
      <c r="O13" s="13"/>
    </row>
    <row r="14" spans="1:15" ht="18" x14ac:dyDescent="0.35">
      <c r="A14" s="22" t="s">
        <v>36</v>
      </c>
      <c r="B14" s="14">
        <f t="shared" ref="B14:M14" si="1">SUM(B8:B13)</f>
        <v>10500</v>
      </c>
      <c r="C14" s="14">
        <f t="shared" si="1"/>
        <v>10500</v>
      </c>
      <c r="D14" s="14">
        <f t="shared" si="1"/>
        <v>10600</v>
      </c>
      <c r="E14" s="14">
        <f t="shared" si="1"/>
        <v>11100</v>
      </c>
      <c r="F14" s="14">
        <f t="shared" si="1"/>
        <v>11100</v>
      </c>
      <c r="G14" s="14">
        <f t="shared" si="1"/>
        <v>11200</v>
      </c>
      <c r="H14" s="14">
        <f t="shared" si="1"/>
        <v>11200</v>
      </c>
      <c r="I14" s="14">
        <f t="shared" si="1"/>
        <v>11200</v>
      </c>
      <c r="J14" s="14">
        <f t="shared" si="1"/>
        <v>11200</v>
      </c>
      <c r="K14" s="14">
        <f t="shared" si="1"/>
        <v>11600</v>
      </c>
      <c r="L14" s="14">
        <f t="shared" si="1"/>
        <v>11600</v>
      </c>
      <c r="M14" s="14">
        <f t="shared" si="1"/>
        <v>11600</v>
      </c>
      <c r="N14" s="15">
        <f t="shared" si="0"/>
        <v>122900</v>
      </c>
      <c r="O14" s="13"/>
    </row>
    <row r="15" spans="1:15" ht="18" x14ac:dyDescent="0.35">
      <c r="A15" s="21" t="s">
        <v>37</v>
      </c>
      <c r="B15" s="14">
        <f>B5-B14</f>
        <v>13500</v>
      </c>
      <c r="C15" s="14">
        <f t="shared" ref="C15:N15" si="2">C5-C14</f>
        <v>14500</v>
      </c>
      <c r="D15" s="14">
        <f t="shared" si="2"/>
        <v>15400</v>
      </c>
      <c r="E15" s="14">
        <f t="shared" si="2"/>
        <v>15900</v>
      </c>
      <c r="F15" s="14">
        <f t="shared" si="2"/>
        <v>15900</v>
      </c>
      <c r="G15" s="14">
        <f t="shared" si="2"/>
        <v>16800</v>
      </c>
      <c r="H15" s="14">
        <f t="shared" si="2"/>
        <v>17800</v>
      </c>
      <c r="I15" s="14">
        <f t="shared" si="2"/>
        <v>18800</v>
      </c>
      <c r="J15" s="14">
        <f t="shared" si="2"/>
        <v>18800</v>
      </c>
      <c r="K15" s="14">
        <f t="shared" si="2"/>
        <v>16400</v>
      </c>
      <c r="L15" s="14">
        <f t="shared" si="2"/>
        <v>15400</v>
      </c>
      <c r="M15" s="14">
        <f t="shared" si="2"/>
        <v>17400</v>
      </c>
      <c r="N15" s="14">
        <f t="shared" si="2"/>
        <v>207100</v>
      </c>
      <c r="O15" s="13"/>
    </row>
    <row r="16" spans="1:15" ht="18" x14ac:dyDescent="0.35">
      <c r="A16" s="2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3"/>
    </row>
    <row r="17" spans="1:15" ht="18" x14ac:dyDescent="0.35">
      <c r="A17" s="21" t="s">
        <v>38</v>
      </c>
      <c r="B17" s="14">
        <f>B15*15%</f>
        <v>2025</v>
      </c>
      <c r="C17" s="14">
        <f t="shared" ref="C17:N17" si="3">C15*15%</f>
        <v>2175</v>
      </c>
      <c r="D17" s="14">
        <f t="shared" si="3"/>
        <v>2310</v>
      </c>
      <c r="E17" s="14">
        <f t="shared" si="3"/>
        <v>2385</v>
      </c>
      <c r="F17" s="14">
        <f t="shared" si="3"/>
        <v>2385</v>
      </c>
      <c r="G17" s="14">
        <f t="shared" si="3"/>
        <v>2520</v>
      </c>
      <c r="H17" s="14">
        <f t="shared" si="3"/>
        <v>2670</v>
      </c>
      <c r="I17" s="14">
        <f t="shared" si="3"/>
        <v>2820</v>
      </c>
      <c r="J17" s="14">
        <f t="shared" si="3"/>
        <v>2820</v>
      </c>
      <c r="K17" s="14">
        <f t="shared" si="3"/>
        <v>2460</v>
      </c>
      <c r="L17" s="14">
        <f t="shared" si="3"/>
        <v>2310</v>
      </c>
      <c r="M17" s="14">
        <f t="shared" si="3"/>
        <v>2610</v>
      </c>
      <c r="N17" s="14">
        <f t="shared" si="3"/>
        <v>31065</v>
      </c>
      <c r="O17" s="13"/>
    </row>
    <row r="18" spans="1:15" ht="18" x14ac:dyDescent="0.35">
      <c r="A18" s="2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3"/>
    </row>
    <row r="19" spans="1:15" ht="18" x14ac:dyDescent="0.35">
      <c r="A19" s="21" t="s">
        <v>39</v>
      </c>
      <c r="B19" s="15">
        <f>B15-B17</f>
        <v>11475</v>
      </c>
      <c r="C19" s="15">
        <f t="shared" ref="C19:N19" si="4">C15-C17</f>
        <v>12325</v>
      </c>
      <c r="D19" s="15">
        <f t="shared" si="4"/>
        <v>13090</v>
      </c>
      <c r="E19" s="15">
        <f t="shared" si="4"/>
        <v>13515</v>
      </c>
      <c r="F19" s="15">
        <f t="shared" si="4"/>
        <v>13515</v>
      </c>
      <c r="G19" s="15">
        <f t="shared" si="4"/>
        <v>14280</v>
      </c>
      <c r="H19" s="15">
        <f t="shared" si="4"/>
        <v>15130</v>
      </c>
      <c r="I19" s="15">
        <f t="shared" si="4"/>
        <v>15980</v>
      </c>
      <c r="J19" s="15">
        <f t="shared" si="4"/>
        <v>15980</v>
      </c>
      <c r="K19" s="15">
        <f t="shared" si="4"/>
        <v>13940</v>
      </c>
      <c r="L19" s="15">
        <f t="shared" si="4"/>
        <v>13090</v>
      </c>
      <c r="M19" s="15">
        <f t="shared" si="4"/>
        <v>14790</v>
      </c>
      <c r="N19" s="15">
        <f t="shared" si="4"/>
        <v>176035</v>
      </c>
      <c r="O19" s="13"/>
    </row>
    <row r="20" spans="1:15" x14ac:dyDescent="0.3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3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C6EC-C4D9-4879-9ECB-26B7A42AC5D3}">
  <dimension ref="A1:N14"/>
  <sheetViews>
    <sheetView zoomScale="85" zoomScaleNormal="85" workbookViewId="0">
      <selection activeCell="B22" sqref="B22"/>
    </sheetView>
  </sheetViews>
  <sheetFormatPr defaultRowHeight="14.4" x14ac:dyDescent="0.3"/>
  <cols>
    <col min="1" max="1" width="19.6640625" customWidth="1"/>
    <col min="2" max="2" width="13.5546875" customWidth="1"/>
    <col min="3" max="3" width="14.88671875" customWidth="1"/>
    <col min="4" max="10" width="13.5546875" customWidth="1"/>
    <col min="11" max="13" width="14.88671875" customWidth="1"/>
    <col min="14" max="14" width="17.77734375" customWidth="1"/>
    <col min="15" max="16" width="14.5546875" customWidth="1"/>
  </cols>
  <sheetData>
    <row r="1" spans="1:14" ht="18" x14ac:dyDescent="0.35">
      <c r="A1" s="41" t="s">
        <v>13</v>
      </c>
      <c r="B1" s="42" t="s">
        <v>15</v>
      </c>
      <c r="C1" s="42" t="s">
        <v>44</v>
      </c>
      <c r="D1" s="42" t="s">
        <v>17</v>
      </c>
      <c r="E1" s="42" t="s">
        <v>18</v>
      </c>
      <c r="F1" s="42" t="s">
        <v>43</v>
      </c>
      <c r="G1" s="42" t="s">
        <v>20</v>
      </c>
      <c r="H1" s="42" t="s">
        <v>21</v>
      </c>
      <c r="I1" s="42" t="s">
        <v>22</v>
      </c>
      <c r="J1" s="42" t="s">
        <v>23</v>
      </c>
      <c r="K1" s="42" t="s">
        <v>24</v>
      </c>
      <c r="L1" s="42" t="s">
        <v>25</v>
      </c>
      <c r="M1" s="42" t="s">
        <v>26</v>
      </c>
      <c r="N1" s="42" t="s">
        <v>27</v>
      </c>
    </row>
    <row r="2" spans="1:14" ht="18" x14ac:dyDescent="0.35">
      <c r="A2" s="43" t="s">
        <v>46</v>
      </c>
      <c r="B2" s="36">
        <v>7624.5</v>
      </c>
      <c r="C2" s="36">
        <v>8474.5</v>
      </c>
      <c r="D2" s="36">
        <v>9239.5</v>
      </c>
      <c r="E2" s="36">
        <v>9664.5</v>
      </c>
      <c r="F2" s="36">
        <v>9664.5</v>
      </c>
      <c r="G2" s="38">
        <v>10429.5</v>
      </c>
      <c r="H2" s="38">
        <v>11279.5</v>
      </c>
      <c r="I2" s="38">
        <v>12044.5</v>
      </c>
      <c r="J2" s="38">
        <v>12044.5</v>
      </c>
      <c r="K2" s="38">
        <v>10344.5</v>
      </c>
      <c r="L2" s="38">
        <v>6944.5</v>
      </c>
      <c r="M2" s="38">
        <v>6944.5</v>
      </c>
      <c r="N2" s="36"/>
    </row>
    <row r="3" spans="1:14" ht="18" x14ac:dyDescent="0.35">
      <c r="A3" s="4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ht="18" x14ac:dyDescent="0.35">
      <c r="A4" s="45" t="s">
        <v>47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ht="18" x14ac:dyDescent="0.35">
      <c r="A5" s="44" t="s">
        <v>41</v>
      </c>
      <c r="B5" s="36">
        <v>18000</v>
      </c>
      <c r="C5" s="36">
        <v>19000</v>
      </c>
      <c r="D5" s="36">
        <v>20000</v>
      </c>
      <c r="E5" s="36">
        <v>21000</v>
      </c>
      <c r="F5" s="36">
        <v>21000</v>
      </c>
      <c r="G5" s="36">
        <v>22000</v>
      </c>
      <c r="H5" s="36">
        <v>23000</v>
      </c>
      <c r="I5" s="36">
        <v>24000</v>
      </c>
      <c r="J5" s="36">
        <v>24000</v>
      </c>
      <c r="K5" s="36">
        <v>22000</v>
      </c>
      <c r="L5" s="36">
        <v>18000</v>
      </c>
      <c r="M5" s="36">
        <v>18000</v>
      </c>
      <c r="N5" s="37">
        <f>SUM(B5:M5)</f>
        <v>250000</v>
      </c>
    </row>
    <row r="6" spans="1:14" ht="18" x14ac:dyDescent="0.35">
      <c r="A6" s="43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4" ht="18" x14ac:dyDescent="0.35">
      <c r="A7" s="46" t="s">
        <v>48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 ht="18" x14ac:dyDescent="0.35">
      <c r="A8" s="43" t="s">
        <v>49</v>
      </c>
      <c r="B8" s="40">
        <v>9030</v>
      </c>
      <c r="C8" s="40">
        <v>9030</v>
      </c>
      <c r="D8" s="40">
        <v>9130</v>
      </c>
      <c r="E8" s="40">
        <v>9630</v>
      </c>
      <c r="F8" s="40">
        <v>9630</v>
      </c>
      <c r="G8" s="40">
        <v>9730</v>
      </c>
      <c r="H8" s="40">
        <v>9730</v>
      </c>
      <c r="I8" s="40">
        <v>9830</v>
      </c>
      <c r="J8" s="40">
        <v>9830</v>
      </c>
      <c r="K8" s="40">
        <v>9830</v>
      </c>
      <c r="L8" s="40">
        <v>9830</v>
      </c>
      <c r="M8" s="40">
        <v>9830</v>
      </c>
      <c r="N8" s="37">
        <f>SUM(B8:M8)</f>
        <v>115060</v>
      </c>
    </row>
    <row r="9" spans="1:14" ht="18" x14ac:dyDescent="0.35">
      <c r="A9" s="44" t="s">
        <v>50</v>
      </c>
      <c r="B9" s="36">
        <v>1345.5</v>
      </c>
      <c r="C9" s="36">
        <v>1495.5</v>
      </c>
      <c r="D9" s="36">
        <v>1630.5</v>
      </c>
      <c r="E9" s="36">
        <v>1705.5</v>
      </c>
      <c r="F9" s="36">
        <v>1705.5</v>
      </c>
      <c r="G9" s="36">
        <v>1840.5</v>
      </c>
      <c r="H9" s="36">
        <v>1990.5</v>
      </c>
      <c r="I9" s="36">
        <v>2125.5</v>
      </c>
      <c r="J9" s="36">
        <v>2125.5</v>
      </c>
      <c r="K9" s="36">
        <v>1825.5</v>
      </c>
      <c r="L9" s="36">
        <v>1225.5</v>
      </c>
      <c r="M9" s="36">
        <v>1225.5</v>
      </c>
      <c r="N9" s="37">
        <f>SUM(B9:M9)</f>
        <v>20241</v>
      </c>
    </row>
    <row r="10" spans="1:14" ht="18" x14ac:dyDescent="0.35">
      <c r="A10" s="45" t="s">
        <v>51</v>
      </c>
      <c r="B10" s="37">
        <f>B8+B9</f>
        <v>10375.5</v>
      </c>
      <c r="C10" s="37">
        <f t="shared" ref="C10:M10" si="0">C8+C9</f>
        <v>10525.5</v>
      </c>
      <c r="D10" s="37">
        <f t="shared" si="0"/>
        <v>10760.5</v>
      </c>
      <c r="E10" s="37">
        <f t="shared" si="0"/>
        <v>11335.5</v>
      </c>
      <c r="F10" s="37">
        <f t="shared" si="0"/>
        <v>11335.5</v>
      </c>
      <c r="G10" s="37">
        <f t="shared" si="0"/>
        <v>11570.5</v>
      </c>
      <c r="H10" s="37">
        <f t="shared" si="0"/>
        <v>11720.5</v>
      </c>
      <c r="I10" s="37">
        <f t="shared" si="0"/>
        <v>11955.5</v>
      </c>
      <c r="J10" s="37">
        <f t="shared" si="0"/>
        <v>11955.5</v>
      </c>
      <c r="K10" s="37">
        <f t="shared" si="0"/>
        <v>11655.5</v>
      </c>
      <c r="L10" s="37">
        <f t="shared" si="0"/>
        <v>11055.5</v>
      </c>
      <c r="M10" s="37">
        <f t="shared" si="0"/>
        <v>11055.5</v>
      </c>
      <c r="N10" s="37">
        <f>SUM(B10:M10)</f>
        <v>135301</v>
      </c>
    </row>
    <row r="11" spans="1:14" ht="18" x14ac:dyDescent="0.35">
      <c r="A11" s="44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8" x14ac:dyDescent="0.35">
      <c r="A12" s="45" t="s">
        <v>52</v>
      </c>
      <c r="B12" s="37">
        <f>B5-B10</f>
        <v>7624.5</v>
      </c>
      <c r="C12" s="37">
        <f t="shared" ref="C12:N12" si="1">C5-C10</f>
        <v>8474.5</v>
      </c>
      <c r="D12" s="37">
        <f t="shared" si="1"/>
        <v>9239.5</v>
      </c>
      <c r="E12" s="37">
        <f t="shared" si="1"/>
        <v>9664.5</v>
      </c>
      <c r="F12" s="37">
        <f t="shared" si="1"/>
        <v>9664.5</v>
      </c>
      <c r="G12" s="37">
        <f t="shared" si="1"/>
        <v>10429.5</v>
      </c>
      <c r="H12" s="37">
        <f t="shared" si="1"/>
        <v>11279.5</v>
      </c>
      <c r="I12" s="37">
        <f t="shared" si="1"/>
        <v>12044.5</v>
      </c>
      <c r="J12" s="37">
        <f t="shared" si="1"/>
        <v>12044.5</v>
      </c>
      <c r="K12" s="37">
        <f t="shared" si="1"/>
        <v>10344.5</v>
      </c>
      <c r="L12" s="37">
        <f t="shared" si="1"/>
        <v>6944.5</v>
      </c>
      <c r="M12" s="37">
        <f t="shared" si="1"/>
        <v>6944.5</v>
      </c>
      <c r="N12" s="37">
        <f t="shared" si="1"/>
        <v>114699</v>
      </c>
    </row>
    <row r="13" spans="1:14" ht="18" x14ac:dyDescent="0.35">
      <c r="A13" s="4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ht="18" x14ac:dyDescent="0.35">
      <c r="A14" s="45" t="s">
        <v>53</v>
      </c>
      <c r="B14" s="37">
        <f>B12</f>
        <v>7624.5</v>
      </c>
      <c r="C14" s="37">
        <f t="shared" ref="C14:N14" si="2">C12</f>
        <v>8474.5</v>
      </c>
      <c r="D14" s="37">
        <f t="shared" si="2"/>
        <v>9239.5</v>
      </c>
      <c r="E14" s="37">
        <f t="shared" si="2"/>
        <v>9664.5</v>
      </c>
      <c r="F14" s="37">
        <f t="shared" si="2"/>
        <v>9664.5</v>
      </c>
      <c r="G14" s="37">
        <f t="shared" si="2"/>
        <v>10429.5</v>
      </c>
      <c r="H14" s="37">
        <f t="shared" si="2"/>
        <v>11279.5</v>
      </c>
      <c r="I14" s="37">
        <f t="shared" si="2"/>
        <v>12044.5</v>
      </c>
      <c r="J14" s="37">
        <f t="shared" si="2"/>
        <v>12044.5</v>
      </c>
      <c r="K14" s="37">
        <f t="shared" si="2"/>
        <v>10344.5</v>
      </c>
      <c r="L14" s="37">
        <f t="shared" si="2"/>
        <v>6944.5</v>
      </c>
      <c r="M14" s="37">
        <f t="shared" si="2"/>
        <v>6944.5</v>
      </c>
      <c r="N14" s="37">
        <f t="shared" si="2"/>
        <v>114699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B045-D4FE-41BF-BE4D-77B75179C8B9}">
  <dimension ref="A1:O14"/>
  <sheetViews>
    <sheetView zoomScale="85" zoomScaleNormal="85" workbookViewId="0">
      <selection activeCell="A18" sqref="A18"/>
    </sheetView>
  </sheetViews>
  <sheetFormatPr defaultRowHeight="14.4" x14ac:dyDescent="0.3"/>
  <cols>
    <col min="1" max="1" width="20.77734375" customWidth="1"/>
    <col min="2" max="10" width="13.109375" bestFit="1" customWidth="1"/>
    <col min="11" max="13" width="13.21875" customWidth="1"/>
    <col min="14" max="14" width="17.77734375" customWidth="1"/>
  </cols>
  <sheetData>
    <row r="1" spans="1:15" ht="18" x14ac:dyDescent="0.35">
      <c r="A1" s="20" t="s">
        <v>13</v>
      </c>
      <c r="B1" s="39" t="s">
        <v>15</v>
      </c>
      <c r="C1" s="39" t="s">
        <v>45</v>
      </c>
      <c r="D1" s="39" t="s">
        <v>17</v>
      </c>
      <c r="E1" s="39" t="s">
        <v>18</v>
      </c>
      <c r="F1" s="39" t="s">
        <v>43</v>
      </c>
      <c r="G1" s="39" t="s">
        <v>20</v>
      </c>
      <c r="H1" s="39" t="s">
        <v>21</v>
      </c>
      <c r="I1" s="39" t="s">
        <v>22</v>
      </c>
      <c r="J1" s="39" t="s">
        <v>23</v>
      </c>
      <c r="K1" s="39" t="s">
        <v>24</v>
      </c>
      <c r="L1" s="39" t="s">
        <v>25</v>
      </c>
      <c r="M1" s="39" t="s">
        <v>26</v>
      </c>
      <c r="N1" s="26" t="s">
        <v>27</v>
      </c>
    </row>
    <row r="2" spans="1:15" ht="18" x14ac:dyDescent="0.35">
      <c r="A2" s="19" t="s">
        <v>46</v>
      </c>
      <c r="B2" s="36">
        <v>11475</v>
      </c>
      <c r="C2" s="36">
        <v>12325</v>
      </c>
      <c r="D2" s="36">
        <v>13090</v>
      </c>
      <c r="E2" s="36">
        <v>13515</v>
      </c>
      <c r="F2" s="36">
        <v>13515</v>
      </c>
      <c r="G2" s="36">
        <v>14280</v>
      </c>
      <c r="H2" s="36">
        <v>15130</v>
      </c>
      <c r="I2" s="36">
        <v>15980</v>
      </c>
      <c r="J2" s="36">
        <v>15980</v>
      </c>
      <c r="K2" s="36">
        <v>13940</v>
      </c>
      <c r="L2" s="36">
        <v>13090</v>
      </c>
      <c r="M2" s="36">
        <v>14790</v>
      </c>
      <c r="N2" s="36"/>
    </row>
    <row r="3" spans="1:15" ht="18" x14ac:dyDescent="0.35">
      <c r="A3" s="18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5" ht="18" x14ac:dyDescent="0.35">
      <c r="A4" s="17" t="s">
        <v>47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5" ht="18" x14ac:dyDescent="0.35">
      <c r="A5" s="18" t="s">
        <v>41</v>
      </c>
      <c r="B5" s="38">
        <v>24000</v>
      </c>
      <c r="C5" s="38">
        <v>25000</v>
      </c>
      <c r="D5" s="38">
        <v>26000</v>
      </c>
      <c r="E5" s="38">
        <v>27000</v>
      </c>
      <c r="F5" s="38">
        <v>27000</v>
      </c>
      <c r="G5" s="38">
        <v>28000</v>
      </c>
      <c r="H5" s="38">
        <v>29000</v>
      </c>
      <c r="I5" s="38">
        <v>30000</v>
      </c>
      <c r="J5" s="38">
        <v>30000</v>
      </c>
      <c r="K5" s="38">
        <v>28000</v>
      </c>
      <c r="L5" s="38">
        <v>27000</v>
      </c>
      <c r="M5" s="38">
        <v>29000</v>
      </c>
      <c r="N5" s="37">
        <f>SUM(B5:M5)</f>
        <v>330000</v>
      </c>
    </row>
    <row r="6" spans="1:15" ht="18" x14ac:dyDescent="0.35">
      <c r="A6" s="19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5" ht="18" x14ac:dyDescent="0.35">
      <c r="A7" s="16" t="s">
        <v>48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5" ht="18" x14ac:dyDescent="0.35">
      <c r="A8" s="19" t="s">
        <v>49</v>
      </c>
      <c r="B8" s="36">
        <v>10500</v>
      </c>
      <c r="C8" s="36">
        <v>10500</v>
      </c>
      <c r="D8" s="36">
        <v>10600</v>
      </c>
      <c r="E8" s="36">
        <v>11100</v>
      </c>
      <c r="F8" s="36">
        <v>11100</v>
      </c>
      <c r="G8" s="36">
        <v>11100</v>
      </c>
      <c r="H8" s="36">
        <v>11200</v>
      </c>
      <c r="I8" s="36">
        <v>11200</v>
      </c>
      <c r="J8" s="36">
        <v>11200</v>
      </c>
      <c r="K8" s="36">
        <v>11600</v>
      </c>
      <c r="L8" s="36">
        <v>11600</v>
      </c>
      <c r="M8" s="36">
        <v>11600</v>
      </c>
      <c r="N8" s="37">
        <f>SUM(B8:M8)</f>
        <v>133300</v>
      </c>
    </row>
    <row r="9" spans="1:15" ht="18" x14ac:dyDescent="0.35">
      <c r="A9" s="18" t="s">
        <v>50</v>
      </c>
      <c r="B9" s="36">
        <v>2025</v>
      </c>
      <c r="C9" s="36">
        <v>2175</v>
      </c>
      <c r="D9" s="36">
        <v>2310</v>
      </c>
      <c r="E9" s="36">
        <v>2385</v>
      </c>
      <c r="F9" s="36">
        <v>2385</v>
      </c>
      <c r="G9" s="36">
        <v>2520</v>
      </c>
      <c r="H9" s="36">
        <v>2670</v>
      </c>
      <c r="I9" s="36">
        <v>2820</v>
      </c>
      <c r="J9" s="36">
        <v>2820</v>
      </c>
      <c r="K9" s="36">
        <v>2460</v>
      </c>
      <c r="L9" s="36">
        <v>2310</v>
      </c>
      <c r="M9" s="36">
        <v>2610</v>
      </c>
      <c r="N9" s="37">
        <f>SUM(B9:M9)</f>
        <v>29490</v>
      </c>
    </row>
    <row r="10" spans="1:15" ht="18" x14ac:dyDescent="0.35">
      <c r="A10" s="17" t="s">
        <v>51</v>
      </c>
      <c r="B10" s="37">
        <f>B8+B9</f>
        <v>12525</v>
      </c>
      <c r="C10" s="37">
        <f t="shared" ref="C10:N10" si="0">C8+C9</f>
        <v>12675</v>
      </c>
      <c r="D10" s="37">
        <f t="shared" si="0"/>
        <v>12910</v>
      </c>
      <c r="E10" s="37">
        <f t="shared" si="0"/>
        <v>13485</v>
      </c>
      <c r="F10" s="37">
        <f t="shared" si="0"/>
        <v>13485</v>
      </c>
      <c r="G10" s="37">
        <f t="shared" si="0"/>
        <v>13620</v>
      </c>
      <c r="H10" s="37">
        <f t="shared" si="0"/>
        <v>13870</v>
      </c>
      <c r="I10" s="37">
        <f t="shared" si="0"/>
        <v>14020</v>
      </c>
      <c r="J10" s="37">
        <f t="shared" si="0"/>
        <v>14020</v>
      </c>
      <c r="K10" s="37">
        <f t="shared" si="0"/>
        <v>14060</v>
      </c>
      <c r="L10" s="37">
        <f t="shared" si="0"/>
        <v>13910</v>
      </c>
      <c r="M10" s="37">
        <f t="shared" si="0"/>
        <v>14210</v>
      </c>
      <c r="N10" s="37">
        <f t="shared" si="0"/>
        <v>162790</v>
      </c>
      <c r="O10" s="1"/>
    </row>
    <row r="11" spans="1:15" ht="18" x14ac:dyDescent="0.35">
      <c r="A11" s="18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1"/>
    </row>
    <row r="12" spans="1:15" ht="18" x14ac:dyDescent="0.35">
      <c r="A12" s="17" t="s">
        <v>52</v>
      </c>
      <c r="B12" s="37">
        <f>B5-B10</f>
        <v>11475</v>
      </c>
      <c r="C12" s="37">
        <f t="shared" ref="C12:N12" si="1">C5-C10</f>
        <v>12325</v>
      </c>
      <c r="D12" s="37">
        <f t="shared" si="1"/>
        <v>13090</v>
      </c>
      <c r="E12" s="37">
        <f t="shared" si="1"/>
        <v>13515</v>
      </c>
      <c r="F12" s="37">
        <f t="shared" si="1"/>
        <v>13515</v>
      </c>
      <c r="G12" s="37">
        <f t="shared" si="1"/>
        <v>14380</v>
      </c>
      <c r="H12" s="37">
        <f t="shared" si="1"/>
        <v>15130</v>
      </c>
      <c r="I12" s="37">
        <f t="shared" si="1"/>
        <v>15980</v>
      </c>
      <c r="J12" s="37">
        <f t="shared" si="1"/>
        <v>15980</v>
      </c>
      <c r="K12" s="37">
        <f t="shared" si="1"/>
        <v>13940</v>
      </c>
      <c r="L12" s="37">
        <f t="shared" si="1"/>
        <v>13090</v>
      </c>
      <c r="M12" s="37">
        <f t="shared" si="1"/>
        <v>14790</v>
      </c>
      <c r="N12" s="37">
        <f t="shared" si="1"/>
        <v>167210</v>
      </c>
      <c r="O12" s="1"/>
    </row>
    <row r="13" spans="1:15" ht="18" x14ac:dyDescent="0.35">
      <c r="A13" s="18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1"/>
    </row>
    <row r="14" spans="1:15" ht="18" x14ac:dyDescent="0.35">
      <c r="A14" s="17" t="s">
        <v>53</v>
      </c>
      <c r="B14" s="37">
        <f>B12</f>
        <v>11475</v>
      </c>
      <c r="C14" s="37">
        <f t="shared" ref="C14:N14" si="2">C12</f>
        <v>12325</v>
      </c>
      <c r="D14" s="37">
        <f t="shared" si="2"/>
        <v>13090</v>
      </c>
      <c r="E14" s="37">
        <f t="shared" si="2"/>
        <v>13515</v>
      </c>
      <c r="F14" s="37">
        <f t="shared" si="2"/>
        <v>13515</v>
      </c>
      <c r="G14" s="37">
        <f t="shared" si="2"/>
        <v>14380</v>
      </c>
      <c r="H14" s="37">
        <f t="shared" si="2"/>
        <v>15130</v>
      </c>
      <c r="I14" s="37">
        <f t="shared" si="2"/>
        <v>15980</v>
      </c>
      <c r="J14" s="37">
        <f t="shared" si="2"/>
        <v>15980</v>
      </c>
      <c r="K14" s="37">
        <f t="shared" si="2"/>
        <v>13940</v>
      </c>
      <c r="L14" s="37">
        <f t="shared" si="2"/>
        <v>13090</v>
      </c>
      <c r="M14" s="37">
        <f t="shared" si="2"/>
        <v>14790</v>
      </c>
      <c r="N14" s="37">
        <f t="shared" si="2"/>
        <v>167210</v>
      </c>
      <c r="O14" s="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5B64-839A-4E49-9306-026107E918CF}">
  <dimension ref="A1:D12"/>
  <sheetViews>
    <sheetView workbookViewId="0">
      <selection activeCell="I20" sqref="I20"/>
    </sheetView>
  </sheetViews>
  <sheetFormatPr defaultRowHeight="14.4" x14ac:dyDescent="0.3"/>
  <cols>
    <col min="1" max="1" width="24.5546875" customWidth="1"/>
    <col min="2" max="2" width="12.21875" customWidth="1"/>
    <col min="3" max="3" width="10.6640625" customWidth="1"/>
    <col min="4" max="4" width="9.33203125" customWidth="1"/>
  </cols>
  <sheetData>
    <row r="1" spans="1:4" ht="21.6" customHeight="1" x14ac:dyDescent="0.3">
      <c r="A1" s="9" t="s">
        <v>54</v>
      </c>
      <c r="B1" s="9" t="s">
        <v>56</v>
      </c>
      <c r="C1" s="9" t="s">
        <v>57</v>
      </c>
      <c r="D1" s="9" t="s">
        <v>58</v>
      </c>
    </row>
    <row r="2" spans="1:4" x14ac:dyDescent="0.3">
      <c r="A2" s="1" t="s">
        <v>55</v>
      </c>
    </row>
    <row r="3" spans="1:4" x14ac:dyDescent="0.3">
      <c r="A3" t="s">
        <v>60</v>
      </c>
      <c r="B3">
        <v>62900</v>
      </c>
      <c r="C3">
        <v>114699</v>
      </c>
      <c r="D3">
        <v>167210</v>
      </c>
    </row>
    <row r="5" spans="1:4" x14ac:dyDescent="0.3">
      <c r="A5" s="1" t="s">
        <v>62</v>
      </c>
      <c r="B5">
        <v>62900</v>
      </c>
      <c r="C5">
        <v>114699</v>
      </c>
      <c r="D5">
        <v>167210</v>
      </c>
    </row>
    <row r="8" spans="1:4" x14ac:dyDescent="0.3">
      <c r="A8" s="1" t="s">
        <v>59</v>
      </c>
    </row>
    <row r="9" spans="1:4" x14ac:dyDescent="0.3">
      <c r="A9" t="s">
        <v>61</v>
      </c>
      <c r="B9">
        <v>107100</v>
      </c>
      <c r="C9">
        <v>135301</v>
      </c>
      <c r="D9">
        <v>162790</v>
      </c>
    </row>
    <row r="11" spans="1:4" x14ac:dyDescent="0.3">
      <c r="A11" s="33" t="s">
        <v>63</v>
      </c>
      <c r="B11">
        <v>-44200</v>
      </c>
      <c r="C11">
        <v>-20602</v>
      </c>
      <c r="D11">
        <v>4420</v>
      </c>
    </row>
    <row r="12" spans="1:4" x14ac:dyDescent="0.3">
      <c r="A12" s="1" t="s">
        <v>64</v>
      </c>
      <c r="B12" s="1">
        <v>62900</v>
      </c>
      <c r="C12" s="1">
        <v>114699</v>
      </c>
      <c r="D12" s="1">
        <v>167210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STARTUP</vt:lpstr>
      <vt:lpstr>INCOME 5</vt:lpstr>
      <vt:lpstr>CASH FLOW 5</vt:lpstr>
      <vt:lpstr>INCOME 6</vt:lpstr>
      <vt:lpstr>INCOME 7</vt:lpstr>
      <vt:lpstr>CASHFLOW 6</vt:lpstr>
      <vt:lpstr>CASH FLOW 7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 Sandhu</dc:creator>
  <cp:lastModifiedBy>Amrit Sandhu</cp:lastModifiedBy>
  <dcterms:created xsi:type="dcterms:W3CDTF">2025-11-05T17:26:22Z</dcterms:created>
  <dcterms:modified xsi:type="dcterms:W3CDTF">2025-11-26T05:40:24Z</dcterms:modified>
</cp:coreProperties>
</file>